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9090" activeTab="1"/>
  </bookViews>
  <sheets>
    <sheet name="Sheet1" sheetId="1" r:id="rId1"/>
    <sheet name="Sheet1 (2)" sheetId="2" r:id="rId2"/>
    <sheet name="Sheet1 (3)" sheetId="3" r:id="rId3"/>
  </sheets>
  <definedNames>
    <definedName name="_xlnm.Print_Titles" localSheetId="0">'Sheet1'!$4:$4</definedName>
    <definedName name="_xlnm.Print_Titles" localSheetId="1">'Sheet1 (2)'!$30:$30</definedName>
    <definedName name="_xlnm.Print_Titles" localSheetId="2">'Sheet1 (3)'!$4:$4</definedName>
  </definedNames>
  <calcPr fullCalcOnLoad="1"/>
</workbook>
</file>

<file path=xl/sharedStrings.xml><?xml version="1.0" encoding="utf-8"?>
<sst xmlns="http://schemas.openxmlformats.org/spreadsheetml/2006/main" count="377" uniqueCount="202">
  <si>
    <t>ЖТП</t>
  </si>
  <si>
    <t>РТС</t>
  </si>
  <si>
    <t>Субвенције у пољопривреди (аграрни буџет, Управа за ветерину и Управа за заштиту биља)</t>
  </si>
  <si>
    <t>Субвенције у привреди (са Фондом за развој Републике Србије)</t>
  </si>
  <si>
    <t>Субвенције у енергетици (рудници)</t>
  </si>
  <si>
    <t>Остале субвенције</t>
  </si>
  <si>
    <t>Државна заједница Србија и Црна Гора</t>
  </si>
  <si>
    <t>Трансфери  за АП Војводина</t>
  </si>
  <si>
    <t>Координациони центар</t>
  </si>
  <si>
    <t>Допунска средства општинама</t>
  </si>
  <si>
    <t>Трансфери здравственим установама (из Министатарства здравства)</t>
  </si>
  <si>
    <t>Остали трансфери</t>
  </si>
  <si>
    <t xml:space="preserve">Републичком заводу за здравствено осигурање </t>
  </si>
  <si>
    <t>Републичком фонду за ПИО запослених</t>
  </si>
  <si>
    <t>Републичком фонду за ПИО земљорадника</t>
  </si>
  <si>
    <t xml:space="preserve">Републичком фонду за ПИО самосталних делатности </t>
  </si>
  <si>
    <t>Републичком заводу за тржиште рада (накнада за незапослене)</t>
  </si>
  <si>
    <t>СТАРА ДЕВИЗНА ШТЕДЊА</t>
  </si>
  <si>
    <t>Дирекција за путеве</t>
  </si>
  <si>
    <t>Управа за заједничке послове републичких органа</t>
  </si>
  <si>
    <t>Министарство за капиталне инвестиције</t>
  </si>
  <si>
    <t>Министарство унутрашњих послова</t>
  </si>
  <si>
    <t>Гграђевинска дирекција</t>
  </si>
  <si>
    <t>Републичка дирекција за воде</t>
  </si>
  <si>
    <t>Безбедносно-информативна агенција</t>
  </si>
  <si>
    <t>Министарство финансија</t>
  </si>
  <si>
    <t>Остале инвестиције</t>
  </si>
  <si>
    <t>Министарство здравља</t>
  </si>
  <si>
    <t>Министарство привреде</t>
  </si>
  <si>
    <t>Остале машине и опрема</t>
  </si>
  <si>
    <t>Од тога:</t>
  </si>
  <si>
    <t>Министарство науке и заштите животне средине</t>
  </si>
  <si>
    <t>Министарство културе и Установе културе</t>
  </si>
  <si>
    <t>Установе културе</t>
  </si>
  <si>
    <t>Образовање</t>
  </si>
  <si>
    <t>Правосудни органи</t>
  </si>
  <si>
    <t>Државни органи и организације</t>
  </si>
  <si>
    <t>Укупно:</t>
  </si>
  <si>
    <t>462</t>
  </si>
  <si>
    <t>ДОНАЦИЈЕ МЕЂУНАРОДНИМ ОРГАНИЗАЦИЈАМА</t>
  </si>
  <si>
    <t>499</t>
  </si>
  <si>
    <t>СРЕДСТВА РЕЗЕРВЕ</t>
  </si>
  <si>
    <t>Годишњи план</t>
  </si>
  <si>
    <t>Укупно извршење</t>
  </si>
  <si>
    <t>II Расходи</t>
  </si>
  <si>
    <t>I Приходи</t>
  </si>
  <si>
    <t>Укупно остварење</t>
  </si>
  <si>
    <t>III Дефицит</t>
  </si>
  <si>
    <t xml:space="preserve">ПЛАТЕ И ДОДАЦИ ЗАПОСЛЕНИХ 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</si>
  <si>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</si>
  <si>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</si>
  <si>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</si>
  <si>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ЗА ЗАПОСЛЕНЕ</t>
  </si>
  <si>
    <t>НАГРАДЕ, БОНУСИ И ОСТАЛИ ПОСЕБНИ РАСХОДИ</t>
  </si>
  <si>
    <t>СУДИЈСКИ И ПОСЛАНИЧКИ ДОДАТАК</t>
  </si>
  <si>
    <t xml:space="preserve">СТАЛНИ ТРОШКОВИ </t>
  </si>
  <si>
    <t>ТРОШКОВИ ПУТОВАЊА</t>
  </si>
  <si>
    <t>УСЛУГЕ ПО УГОВОРУ</t>
  </si>
  <si>
    <t>СПЕЦИЈАЛИЗОВАНЕ УСЛУГЕ</t>
  </si>
  <si>
    <t>ТЕКУЋЕ ПОПРАВКЕ И ОДРЖАВАЊЕ (УСЛУГЕ И МАТЕРИЈАЛИ)</t>
  </si>
  <si>
    <t>МАТЕРИЈАЛ</t>
  </si>
  <si>
    <t>УПОТРЕБА ОСНОВНИХ СРЕДСТАВА</t>
  </si>
  <si>
    <t>ОТПЛАТА КАМАТА ПО ОСНОВУ АКТИВИРАНИХ ГАРАНЦИЈА</t>
  </si>
  <si>
    <t>ПРАТЕЋИ ТРОШКОВИ ЗАДУЖИВАЊА</t>
  </si>
  <si>
    <t>СУБВЕНЦИЈЕ  ЈАВНИМ НЕФИНАНСИЈСКИМ ПРЕДУЗЕЋИМА И ОРГАНИЗАЦИЈАМА</t>
  </si>
  <si>
    <t>СУБВЕНЦИЈЕ ЈАВНИМ ФИНАНСИЈСКИМ ИНСТИТУЦИЈАМА</t>
  </si>
  <si>
    <t>463111</t>
  </si>
  <si>
    <t>463121</t>
  </si>
  <si>
    <t>463131</t>
  </si>
  <si>
    <t>463132</t>
  </si>
  <si>
    <t>463141</t>
  </si>
  <si>
    <t>464111</t>
  </si>
  <si>
    <t>464121</t>
  </si>
  <si>
    <t>464131</t>
  </si>
  <si>
    <t>464141</t>
  </si>
  <si>
    <t>464151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</si>
  <si>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</si>
  <si>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</si>
  <si>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472121</t>
  </si>
  <si>
    <t>Накнаде за инвалидност</t>
  </si>
  <si>
    <t>472131</t>
  </si>
  <si>
    <t>Накнаде ратним војним инвалидима</t>
  </si>
  <si>
    <t>472132</t>
  </si>
  <si>
    <t>Накнаде ратним цивилним инвалидима</t>
  </si>
  <si>
    <t>472211</t>
  </si>
  <si>
    <t xml:space="preserve">Накнаде из буџета за породиљско одсуство </t>
  </si>
  <si>
    <t xml:space="preserve">Накнаде из буџета за децу и породицу </t>
  </si>
  <si>
    <t>472311</t>
  </si>
  <si>
    <t>Накнаде из буџета за случај незапослености</t>
  </si>
  <si>
    <t>472411</t>
  </si>
  <si>
    <t>472714</t>
  </si>
  <si>
    <t>Студентске стипендије</t>
  </si>
  <si>
    <t>472715</t>
  </si>
  <si>
    <t>Ученичке стипендије</t>
  </si>
  <si>
    <t>472716</t>
  </si>
  <si>
    <t>Исхрана и смештај студената</t>
  </si>
  <si>
    <t>472717</t>
  </si>
  <si>
    <t>Исхрана и смештај ученика</t>
  </si>
  <si>
    <t>472721</t>
  </si>
  <si>
    <t xml:space="preserve">Накнаде из буџета за културу </t>
  </si>
  <si>
    <t>472732</t>
  </si>
  <si>
    <t>Спортске стипендије</t>
  </si>
  <si>
    <t xml:space="preserve">Накнаде из буџета за становање и живот </t>
  </si>
  <si>
    <t>472811</t>
  </si>
  <si>
    <t>472931</t>
  </si>
  <si>
    <t>ДОТАЦИЈЕ НЕВЛАДИНИМ ОРГАНИЗАЦИЈАМА</t>
  </si>
  <si>
    <t>ПОРЕЗИ, ОБАВЕЗНЕ ТАКСЕ И КАЗНЕ НАМЕТНУТЕ ОД ЈЕДНОГ НИВОА ВЛАСТИ ДРУГОМ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</si>
  <si>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</si>
  <si>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</si>
  <si>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</si>
  <si>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ЗГРАДЕ И ГРАЂЕВИНСКИ ОБЈЕКТИ</t>
  </si>
  <si>
    <t>МАШИНЕ И ОПРЕМА</t>
  </si>
  <si>
    <t>ОСТАЛА ОСНОВНА СРЕДСТВА</t>
  </si>
  <si>
    <t>РОБНЕ РЕЗЕРВЕ</t>
  </si>
  <si>
    <t>ЗЕМЉИШТЕ</t>
  </si>
  <si>
    <t>ОТПЛАТА ГЛАВНИЦЕ ПО ГАРАНЦИЈАМА</t>
  </si>
  <si>
    <t>НАБАВКА ДОМАЋЕ ФИНАНСИЈСКЕ ИМОВИНЕ</t>
  </si>
  <si>
    <t>Јануар</t>
  </si>
  <si>
    <t>Фебруар</t>
  </si>
  <si>
    <t>Март</t>
  </si>
  <si>
    <t>Април</t>
  </si>
  <si>
    <t>Мај</t>
  </si>
  <si>
    <t>Јун</t>
  </si>
  <si>
    <t>Јул</t>
  </si>
  <si>
    <t>ПОРЕСКИ ПРИХОДИ</t>
  </si>
  <si>
    <t>ПОРЕЗ НА ДОХОДАК, ДОБИТ И КАПИТАЛНЕ ДОБИТКЕ</t>
  </si>
  <si>
    <t>ПОРЕЗ НА ФОНД ЗАРАДА</t>
  </si>
  <si>
    <t>ПОРЕЗ НА ИМОВИНУ</t>
  </si>
  <si>
    <t>ДРУГИ ПОРЕЗИ</t>
  </si>
  <si>
    <t>НЕПОРЕСКИ ПРИХОДИ</t>
  </si>
  <si>
    <t>ДОПРИНОСИ ЗА СОЦИЈАЛНО ОСИГУРАЊЕ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</si>
  <si>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</si>
  <si>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</si>
  <si>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</si>
  <si>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</si>
  <si>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 xml:space="preserve">ДОБРОВОЉНИ ТРАНСФЕРИ ОД ФИЗИЧКИХ И ПРАВНИХ ЛИЦА </t>
  </si>
  <si>
    <t>МЕМОРАНДУМСКЕ СТАВКЕ  ЗА РЕФУНДАЦИЈУ РАСХОДА</t>
  </si>
  <si>
    <t>МЕМОРАНДУМСКЕ СТАВКЕ  ЗА РЕФУНДАЦИЈУ РАСХОДА ИЗ ПРЕТХОДНЕ ГОДИНЕ</t>
  </si>
  <si>
    <t xml:space="preserve">ТРАНСФЕРИ ИЗМЕЂУ БУЏЕТСКИХ КОРИСНИКА НА ИСТОМ НИВОУ </t>
  </si>
  <si>
    <t xml:space="preserve">ПРИМАЊА ОД ПРОДАЈЕ НЕПОКРЕТНОСТИ </t>
  </si>
  <si>
    <t>ПРИМАЊА ОД ПРОДАЈЕ ПОКРЕТНЕ ИМОВИНЕ</t>
  </si>
  <si>
    <t>ПРИМАЊА ОД ПРОДАЈЕ РОБЕ ЗА ДАЉУ ПРОДАЈУ</t>
  </si>
  <si>
    <t>УКУПНО:</t>
  </si>
  <si>
    <t>Економска класификација</t>
  </si>
  <si>
    <t>О П И С</t>
  </si>
  <si>
    <t>ИЗВРШЕЊЕ ИЗДАТАКА БУЏЕТА РЕПУБЛИКЕ СРБИЈЕ У ПЕРИОДУ ЈАНУАР-ЈУЛ 2004. ГОДИНЕ</t>
  </si>
  <si>
    <t>Екомомска класификација</t>
  </si>
  <si>
    <t>План</t>
  </si>
  <si>
    <t>Укупно</t>
  </si>
  <si>
    <t>%</t>
  </si>
  <si>
    <t>%
извршења</t>
  </si>
  <si>
    <t>%
остварења</t>
  </si>
  <si>
    <t>ОТПЛАТЕ КАМАТА НА ДОМАЋИ ЈАВНИ ДУГ</t>
  </si>
  <si>
    <t>ОТПЛАТА СПОЉЊЕГ ДУГА</t>
  </si>
  <si>
    <t>Остале накнаде</t>
  </si>
  <si>
    <t>(Финансирање политичких странака, финансирање изборне кампање за Предесника Републике, Савез резервних војних старешина, Матица Срба и исељеника Србије, борачке организације, инвалидске организације: дистрофичари, слепи и др., студентске организације, спортске организације, културне организације, Матица Српска, Црвени крст Србије и др.)</t>
  </si>
  <si>
    <t>Министарство пољопривреде, шумарства и водопривреде (краткорочни и дугорочни кредити пољопривредницима)</t>
  </si>
  <si>
    <t>Ред.бр.</t>
  </si>
  <si>
    <t>Учешће у укупним издацима</t>
  </si>
  <si>
    <t>ТРАНСФЕРИ ОСТАЛИМ НИВОИМА ВЛАСТИ</t>
  </si>
  <si>
    <t>ТРАНСФЕРИ ОРГАНИЗАЦИЈАМА ОБАВЕЗНОГ СОЦИЈАЛНОГ ОСИГУРАЊА</t>
  </si>
  <si>
    <t>НАЈВЕЋИ ИЗДАЦИ БУЏЕТА РЕПУБЛИКЕ СРБИЈЕ У ПЕРИОДУ ЈАНУАР-ЈУЛ 2004. ГОДИНЕ 
(рангирани по висини)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</si>
  <si>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</si>
  <si>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</si>
  <si>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</si>
  <si>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</si>
  <si>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</si>
  <si>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</si>
  <si>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</si>
  <si>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</si>
  <si>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</si>
  <si>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</si>
  <si>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</si>
  <si>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</si>
  <si>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</si>
  <si>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</si>
  <si>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</si>
  <si>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</si>
  <si>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</si>
  <si>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</si>
  <si>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</si>
  <si>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</si>
  <si>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</si>
  <si>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</si>
  <si>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</si>
  <si>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</si>
  <si>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</si>
  <si>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</si>
  <si>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</si>
  <si>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</si>
  <si>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</si>
  <si>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</si>
  <si>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</si>
  <si>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</si>
  <si>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</si>
  <si>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</si>
  <si>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</si>
  <si>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</si>
  <si>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</si>
  <si>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ПРЕГЛЕД ОСТВАРЕЊА ПРИХОДА, ИЗВРШЕЊА ИЗДАТАКА И ДЕФИЦИТ БУЏЕТА РЕПУБЛИКЕ СРБИЈЕ У ПЕРИОДУ ЈАНУАР-ЈУЛ 2004. ГОДИНЕ</t>
  </si>
  <si>
    <t>ПОРЕЗ НА ДОБРА И УСЛУГЕ (ПОРЕЗ НА ПРОМЕТ)</t>
  </si>
  <si>
    <t>ПОРЕЗ НА МЕЂУНАРОДНУ ТРГОВИНУ И ТРАНСАКЦИЈЕ (ЦАРИНЕ)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</si>
</sst>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00000"/>
  </numFmts>
  <fonts count="10">
    <font>
      <sz val="10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 wrapText="1"/>
    </xf>
    <xf numFmtId="10" fontId="4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right" wrapText="1"/>
    </xf>
    <xf numFmtId="4" fontId="3" fillId="0" borderId="4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10" fontId="3" fillId="0" borderId="6" xfId="0" applyNumberFormat="1" applyFont="1" applyBorder="1" applyAlignment="1">
      <alignment horizontal="center" wrapText="1"/>
    </xf>
    <xf numFmtId="4" fontId="0" fillId="0" borderId="5" xfId="0" applyNumberForma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wrapText="1"/>
    </xf>
    <xf numFmtId="10" fontId="3" fillId="0" borderId="9" xfId="0" applyNumberFormat="1" applyFont="1" applyBorder="1" applyAlignment="1">
      <alignment horizontal="center" wrapText="1"/>
    </xf>
    <xf numFmtId="10" fontId="3" fillId="0" borderId="10" xfId="0" applyNumberFormat="1" applyFont="1" applyBorder="1" applyAlignment="1">
      <alignment horizontal="center" wrapText="1"/>
    </xf>
    <xf numFmtId="10" fontId="3" fillId="0" borderId="11" xfId="0" applyNumberFormat="1" applyFont="1" applyBorder="1" applyAlignment="1">
      <alignment horizontal="center" wrapText="1"/>
    </xf>
    <xf numFmtId="10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wrapText="1"/>
    </xf>
    <xf numFmtId="49" fontId="0" fillId="0" borderId="8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3" fillId="0" borderId="2" xfId="0" applyNumberFormat="1" applyFont="1" applyBorder="1" applyAlignment="1">
      <alignment horizontal="right" wrapText="1"/>
    </xf>
    <xf numFmtId="4" fontId="0" fillId="0" borderId="17" xfId="0" applyNumberFormat="1" applyBorder="1" applyAlignment="1">
      <alignment horizontal="center" wrapText="1"/>
    </xf>
    <xf numFmtId="4" fontId="0" fillId="0" borderId="5" xfId="0" applyNumberFormat="1" applyBorder="1" applyAlignment="1">
      <alignment horizontal="center" wrapText="1"/>
    </xf>
    <xf numFmtId="4" fontId="3" fillId="0" borderId="16" xfId="0" applyNumberFormat="1" applyFont="1" applyBorder="1" applyAlignment="1">
      <alignment wrapText="1"/>
    </xf>
    <xf numFmtId="49" fontId="0" fillId="0" borderId="18" xfId="0" applyNumberFormat="1" applyBorder="1" applyAlignment="1">
      <alignment horizontal="center" wrapText="1"/>
    </xf>
    <xf numFmtId="49" fontId="0" fillId="0" borderId="3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9" fontId="0" fillId="0" borderId="8" xfId="0" applyNumberForma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wrapText="1"/>
    </xf>
    <xf numFmtId="10" fontId="3" fillId="0" borderId="3" xfId="0" applyNumberFormat="1" applyFont="1" applyBorder="1" applyAlignment="1">
      <alignment horizontal="center" wrapText="1"/>
    </xf>
    <xf numFmtId="49" fontId="0" fillId="0" borderId="19" xfId="0" applyNumberFormat="1" applyBorder="1" applyAlignment="1">
      <alignment wrapText="1"/>
    </xf>
    <xf numFmtId="188" fontId="0" fillId="0" borderId="19" xfId="0" applyNumberFormat="1" applyBorder="1" applyAlignment="1">
      <alignment wrapText="1"/>
    </xf>
    <xf numFmtId="4" fontId="0" fillId="0" borderId="19" xfId="0" applyNumberFormat="1" applyBorder="1" applyAlignment="1">
      <alignment wrapText="1"/>
    </xf>
    <xf numFmtId="4" fontId="3" fillId="0" borderId="19" xfId="0" applyNumberFormat="1" applyFont="1" applyBorder="1" applyAlignment="1">
      <alignment wrapText="1"/>
    </xf>
    <xf numFmtId="10" fontId="3" fillId="0" borderId="19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49" fontId="3" fillId="0" borderId="17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wrapText="1"/>
    </xf>
    <xf numFmtId="0" fontId="0" fillId="0" borderId="21" xfId="0" applyBorder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5"/>
  <sheetViews>
    <sheetView workbookViewId="0" topLeftCell="D73">
      <selection activeCell="A42" sqref="A40:IV42"/>
    </sheetView>
  </sheetViews>
  <sheetFormatPr defaultColWidth="9.140625" defaultRowHeight="12.75"/>
  <cols>
    <col min="1" max="1" width="8.8515625" style="1" customWidth="1"/>
    <col min="2" max="2" width="104.8515625" style="1" customWidth="1"/>
    <col min="3" max="9" width="16.28125" style="2" customWidth="1"/>
    <col min="10" max="10" width="17.8515625" style="2" customWidth="1"/>
    <col min="11" max="11" width="18.421875" style="3" customWidth="1"/>
    <col min="12" max="12" width="11.7109375" style="22" customWidth="1"/>
    <col min="13" max="15" width="14.28125" style="2" customWidth="1"/>
    <col min="16" max="16384" width="8.8515625" style="4" customWidth="1"/>
  </cols>
  <sheetData>
    <row r="2" spans="1:10" ht="12.75">
      <c r="A2" s="77" t="s">
        <v>145</v>
      </c>
      <c r="B2" s="78"/>
      <c r="C2" s="78"/>
      <c r="D2" s="78"/>
      <c r="E2" s="78"/>
      <c r="F2" s="78"/>
      <c r="G2" s="78"/>
      <c r="H2" s="78"/>
      <c r="I2" s="78"/>
      <c r="J2" s="78"/>
    </row>
    <row r="4" spans="1:12" ht="45">
      <c r="A4" s="63" t="s">
        <v>146</v>
      </c>
      <c r="B4" s="65" t="s">
        <v>144</v>
      </c>
      <c r="C4" s="66" t="s">
        <v>117</v>
      </c>
      <c r="D4" s="66" t="s">
        <v>118</v>
      </c>
      <c r="E4" s="66" t="s">
        <v>119</v>
      </c>
      <c r="F4" s="66" t="s">
        <v>120</v>
      </c>
      <c r="G4" s="66" t="s">
        <v>121</v>
      </c>
      <c r="H4" s="66" t="s">
        <v>122</v>
      </c>
      <c r="I4" s="66" t="s">
        <v>123</v>
      </c>
      <c r="J4" s="23" t="s">
        <v>43</v>
      </c>
      <c r="K4" s="23" t="s">
        <v>42</v>
      </c>
      <c r="L4" s="23" t="s">
        <v>150</v>
      </c>
    </row>
    <row r="5" spans="1:12" ht="12.75">
      <c r="A5" s="9">
        <v>411</v>
      </c>
      <c r="B5" s="9" t="s">
        <v>48</v>
      </c>
      <c r="C5" s="10">
        <v>4618010115.74</v>
      </c>
      <c r="D5" s="10">
        <v>4562267217.17</v>
      </c>
      <c r="E5" s="10">
        <v>4375561523.95</v>
      </c>
      <c r="F5" s="10">
        <v>4908777330.75</v>
      </c>
      <c r="G5" s="10">
        <v>4474508642.67</v>
      </c>
      <c r="H5" s="10">
        <v>4958680870.44</v>
      </c>
      <c r="I5" s="10">
        <v>4587543926.81</v>
      </c>
      <c r="J5" s="11">
        <f aca="true" t="shared" si="0" ref="J5:J25">SUM(C5:I5)</f>
        <v>32485349627.53</v>
      </c>
      <c r="K5" s="11">
        <f>SUM(K6:K10)</f>
        <v>57755914849</v>
      </c>
      <c r="L5" s="25">
        <f aca="true" t="shared" si="1" ref="L5:L10">J5/K5</f>
        <v>0.5624592686733705</v>
      </c>
    </row>
    <row r="6" spans="1:15" s="6" customFormat="1" ht="12">
      <c r="A6" s="12"/>
      <c r="B6" s="12" t="s">
        <v>21</v>
      </c>
      <c r="C6" s="13">
        <v>1229221886.92</v>
      </c>
      <c r="D6" s="13">
        <v>1204067079.97</v>
      </c>
      <c r="E6" s="13">
        <v>1172711032.74</v>
      </c>
      <c r="F6" s="13">
        <v>1214562476.99</v>
      </c>
      <c r="G6" s="13">
        <v>1231336523.63</v>
      </c>
      <c r="H6" s="13">
        <v>1257578112.2</v>
      </c>
      <c r="I6" s="13">
        <v>1261082934.83</v>
      </c>
      <c r="J6" s="14">
        <f t="shared" si="0"/>
        <v>8570560047.28</v>
      </c>
      <c r="K6" s="14">
        <v>15155881000</v>
      </c>
      <c r="L6" s="26">
        <f t="shared" si="1"/>
        <v>0.5654940182810884</v>
      </c>
      <c r="M6" s="5"/>
      <c r="N6" s="5"/>
      <c r="O6" s="5"/>
    </row>
    <row r="7" spans="1:15" s="6" customFormat="1" ht="12">
      <c r="A7" s="12"/>
      <c r="B7" s="12" t="s">
        <v>34</v>
      </c>
      <c r="C7" s="13">
        <v>1984907888.69</v>
      </c>
      <c r="D7" s="13">
        <v>1984672239.87</v>
      </c>
      <c r="E7" s="13">
        <v>1984544073.9700003</v>
      </c>
      <c r="F7" s="13">
        <v>2021781144.35</v>
      </c>
      <c r="G7" s="13">
        <v>2021634900.05</v>
      </c>
      <c r="H7" s="13">
        <v>2021610625.91</v>
      </c>
      <c r="I7" s="13">
        <v>2110474395.37</v>
      </c>
      <c r="J7" s="14">
        <f t="shared" si="0"/>
        <v>14129625268.21</v>
      </c>
      <c r="K7" s="14">
        <v>24261009000</v>
      </c>
      <c r="L7" s="26">
        <f t="shared" si="1"/>
        <v>0.5824005616670765</v>
      </c>
      <c r="M7" s="5"/>
      <c r="N7" s="5"/>
      <c r="O7" s="5"/>
    </row>
    <row r="8" spans="1:15" s="6" customFormat="1" ht="12">
      <c r="A8" s="12"/>
      <c r="B8" s="12" t="s">
        <v>35</v>
      </c>
      <c r="C8" s="13">
        <v>408437977.23</v>
      </c>
      <c r="D8" s="13">
        <v>370241630.2199999</v>
      </c>
      <c r="E8" s="13">
        <v>251773592.32999998</v>
      </c>
      <c r="F8" s="13">
        <v>597869194.6399997</v>
      </c>
      <c r="G8" s="13">
        <v>226053008.22</v>
      </c>
      <c r="H8" s="13">
        <v>582661019.8299999</v>
      </c>
      <c r="I8" s="13">
        <v>395639214.4899999</v>
      </c>
      <c r="J8" s="14">
        <f t="shared" si="0"/>
        <v>2832675636.959999</v>
      </c>
      <c r="K8" s="14">
        <v>5482081000</v>
      </c>
      <c r="L8" s="26">
        <f t="shared" si="1"/>
        <v>0.5167153927422815</v>
      </c>
      <c r="M8" s="5"/>
      <c r="N8" s="5"/>
      <c r="O8" s="5"/>
    </row>
    <row r="9" spans="1:15" s="6" customFormat="1" ht="12">
      <c r="A9" s="12"/>
      <c r="B9" s="12" t="s">
        <v>33</v>
      </c>
      <c r="C9" s="13">
        <v>53889023.91</v>
      </c>
      <c r="D9" s="13">
        <v>54726415.2</v>
      </c>
      <c r="E9" s="13">
        <v>54198056.93</v>
      </c>
      <c r="F9" s="13">
        <v>55204728.78</v>
      </c>
      <c r="G9" s="13">
        <v>55012545.09</v>
      </c>
      <c r="H9" s="13">
        <v>55565390.01</v>
      </c>
      <c r="I9" s="13">
        <v>57588427.88</v>
      </c>
      <c r="J9" s="14">
        <f t="shared" si="0"/>
        <v>386184587.79999995</v>
      </c>
      <c r="K9" s="14">
        <v>693800000</v>
      </c>
      <c r="L9" s="26">
        <f t="shared" si="1"/>
        <v>0.5566223519746324</v>
      </c>
      <c r="M9" s="5"/>
      <c r="N9" s="5"/>
      <c r="O9" s="5"/>
    </row>
    <row r="10" spans="1:15" s="6" customFormat="1" ht="12">
      <c r="A10" s="12"/>
      <c r="B10" s="12" t="s">
        <v>36</v>
      </c>
      <c r="C10" s="13">
        <v>941553338.9899998</v>
      </c>
      <c r="D10" s="13">
        <v>948559851.9100003</v>
      </c>
      <c r="E10" s="13">
        <v>912334767.98</v>
      </c>
      <c r="F10" s="13">
        <v>1019359785.9899998</v>
      </c>
      <c r="G10" s="13">
        <v>940471665.6799998</v>
      </c>
      <c r="H10" s="13">
        <v>1041265722.4899993</v>
      </c>
      <c r="I10" s="13">
        <v>762758954.2400007</v>
      </c>
      <c r="J10" s="14">
        <f t="shared" si="0"/>
        <v>6566304087.28</v>
      </c>
      <c r="K10" s="14">
        <v>12163143849</v>
      </c>
      <c r="L10" s="26">
        <f t="shared" si="1"/>
        <v>0.5398525388499662</v>
      </c>
      <c r="M10" s="5"/>
      <c r="N10" s="5"/>
      <c r="O10" s="5"/>
    </row>
    <row r="11" spans="1:12" ht="12.75">
      <c r="A11" s="9">
        <v>412</v>
      </c>
      <c r="B11" s="9" t="s">
        <v>49</v>
      </c>
      <c r="C11" s="10">
        <f>SUM(C12:C16)</f>
        <v>870610006.58</v>
      </c>
      <c r="D11" s="10">
        <f aca="true" t="shared" si="2" ref="D11:I11">SUM(D12:D16)</f>
        <v>858079957.14</v>
      </c>
      <c r="E11" s="10">
        <f t="shared" si="2"/>
        <v>825174143.59</v>
      </c>
      <c r="F11" s="10">
        <f t="shared" si="2"/>
        <v>923593485.32</v>
      </c>
      <c r="G11" s="10">
        <f t="shared" si="2"/>
        <v>846445422.7</v>
      </c>
      <c r="H11" s="10">
        <f t="shared" si="2"/>
        <v>929606281.9</v>
      </c>
      <c r="I11" s="10">
        <f t="shared" si="2"/>
        <v>925776617.58</v>
      </c>
      <c r="J11" s="11">
        <f t="shared" si="0"/>
        <v>6179285914.809999</v>
      </c>
      <c r="K11" s="11">
        <f>SUM(K12:K16)</f>
        <v>10939815310</v>
      </c>
      <c r="L11" s="25">
        <f aca="true" t="shared" si="3" ref="L11:L59">J11/K11</f>
        <v>0.5648437144237309</v>
      </c>
    </row>
    <row r="12" spans="1:15" s="6" customFormat="1" ht="12">
      <c r="A12" s="12"/>
      <c r="B12" s="12" t="s">
        <v>21</v>
      </c>
      <c r="C12" s="13">
        <v>281087186.76</v>
      </c>
      <c r="D12" s="13">
        <v>274592571.65</v>
      </c>
      <c r="E12" s="13">
        <v>270597240.96</v>
      </c>
      <c r="F12" s="13">
        <v>285119792.26</v>
      </c>
      <c r="G12" s="13">
        <v>287337004.2</v>
      </c>
      <c r="H12" s="13">
        <v>287189873.59</v>
      </c>
      <c r="I12" s="13">
        <v>312609596.75</v>
      </c>
      <c r="J12" s="14">
        <f t="shared" si="0"/>
        <v>1998533266.1699998</v>
      </c>
      <c r="K12" s="14">
        <v>3504252000</v>
      </c>
      <c r="L12" s="26">
        <f t="shared" si="3"/>
        <v>0.570316651362402</v>
      </c>
      <c r="M12" s="5"/>
      <c r="N12" s="5"/>
      <c r="O12" s="5"/>
    </row>
    <row r="13" spans="1:15" s="6" customFormat="1" ht="12">
      <c r="A13" s="12"/>
      <c r="B13" s="12" t="s">
        <v>34</v>
      </c>
      <c r="C13" s="13">
        <v>333267622.34</v>
      </c>
      <c r="D13" s="13">
        <v>333228865.76</v>
      </c>
      <c r="E13" s="13">
        <v>333798311.7</v>
      </c>
      <c r="F13" s="13">
        <v>340117078.32000005</v>
      </c>
      <c r="G13" s="13">
        <v>340093227.35</v>
      </c>
      <c r="H13" s="13">
        <v>340601956.04</v>
      </c>
      <c r="I13" s="13">
        <v>378049667.36</v>
      </c>
      <c r="J13" s="14">
        <f t="shared" si="0"/>
        <v>2399156728.87</v>
      </c>
      <c r="K13" s="14">
        <v>4073526000</v>
      </c>
      <c r="L13" s="26">
        <f t="shared" si="3"/>
        <v>0.5889631559661089</v>
      </c>
      <c r="M13" s="5"/>
      <c r="N13" s="5"/>
      <c r="O13" s="5"/>
    </row>
    <row r="14" spans="1:15" s="6" customFormat="1" ht="12">
      <c r="A14" s="12"/>
      <c r="B14" s="12" t="s">
        <v>35</v>
      </c>
      <c r="C14" s="13">
        <v>70772632.64999998</v>
      </c>
      <c r="D14" s="13">
        <v>64910695.750000015</v>
      </c>
      <c r="E14" s="13">
        <v>46970508.47</v>
      </c>
      <c r="F14" s="13">
        <v>98565171.85999998</v>
      </c>
      <c r="G14" s="13">
        <v>42092233.27</v>
      </c>
      <c r="H14" s="13">
        <v>97117701.86000003</v>
      </c>
      <c r="I14" s="13">
        <v>72534194.22</v>
      </c>
      <c r="J14" s="14">
        <f t="shared" si="0"/>
        <v>492963138.0799999</v>
      </c>
      <c r="K14" s="14">
        <v>962118000</v>
      </c>
      <c r="L14" s="26">
        <f t="shared" si="3"/>
        <v>0.5123728462413134</v>
      </c>
      <c r="M14" s="5"/>
      <c r="N14" s="5"/>
      <c r="O14" s="5"/>
    </row>
    <row r="15" spans="1:15" s="6" customFormat="1" ht="12">
      <c r="A15" s="12"/>
      <c r="B15" s="12" t="s">
        <v>33</v>
      </c>
      <c r="C15" s="13">
        <v>9053356.05</v>
      </c>
      <c r="D15" s="13">
        <v>9200382.7</v>
      </c>
      <c r="E15" s="13">
        <v>9108874.59</v>
      </c>
      <c r="F15" s="13">
        <v>9276697.27</v>
      </c>
      <c r="G15" s="13">
        <v>9242394.3</v>
      </c>
      <c r="H15" s="13">
        <v>9334984.05</v>
      </c>
      <c r="I15" s="13">
        <v>10308479.36</v>
      </c>
      <c r="J15" s="14">
        <f t="shared" si="0"/>
        <v>65525168.31999999</v>
      </c>
      <c r="K15" s="14">
        <v>116560000</v>
      </c>
      <c r="L15" s="26">
        <f t="shared" si="3"/>
        <v>0.5621582731640357</v>
      </c>
      <c r="M15" s="5"/>
      <c r="N15" s="5"/>
      <c r="O15" s="5"/>
    </row>
    <row r="16" spans="1:15" s="6" customFormat="1" ht="12">
      <c r="A16" s="12"/>
      <c r="B16" s="12" t="s">
        <v>36</v>
      </c>
      <c r="C16" s="13">
        <v>176429208.7800002</v>
      </c>
      <c r="D16" s="13">
        <v>176147441.27999997</v>
      </c>
      <c r="E16" s="13">
        <v>164699207.87</v>
      </c>
      <c r="F16" s="13">
        <v>190514745.61</v>
      </c>
      <c r="G16" s="13">
        <v>167680563.58000016</v>
      </c>
      <c r="H16" s="13">
        <v>195361766.36</v>
      </c>
      <c r="I16" s="13">
        <v>152274679.89</v>
      </c>
      <c r="J16" s="14">
        <f t="shared" si="0"/>
        <v>1223107613.3700004</v>
      </c>
      <c r="K16" s="14">
        <v>2283359310</v>
      </c>
      <c r="L16" s="26">
        <f t="shared" si="3"/>
        <v>0.535661473870269</v>
      </c>
      <c r="M16" s="5"/>
      <c r="N16" s="5"/>
      <c r="O16" s="5"/>
    </row>
    <row r="17" spans="1:12" ht="12.75">
      <c r="A17" s="9">
        <v>413</v>
      </c>
      <c r="B17" s="9" t="s">
        <v>50</v>
      </c>
      <c r="C17" s="10">
        <v>14447620.21</v>
      </c>
      <c r="D17" s="10">
        <v>13201422.36</v>
      </c>
      <c r="E17" s="10">
        <v>34287112.46</v>
      </c>
      <c r="F17" s="10">
        <v>23023483.85</v>
      </c>
      <c r="G17" s="10">
        <v>16063229.01</v>
      </c>
      <c r="H17" s="10">
        <v>11768771.18</v>
      </c>
      <c r="I17" s="10">
        <v>14824374.76</v>
      </c>
      <c r="J17" s="11">
        <f t="shared" si="0"/>
        <v>127616013.83</v>
      </c>
      <c r="K17" s="11">
        <v>309560000</v>
      </c>
      <c r="L17" s="25">
        <f t="shared" si="3"/>
        <v>0.4122496893332472</v>
      </c>
    </row>
    <row r="18" spans="1:12" ht="12.75">
      <c r="A18" s="9">
        <v>414</v>
      </c>
      <c r="B18" s="9" t="s">
        <v>51</v>
      </c>
      <c r="C18" s="10">
        <v>15365595.99</v>
      </c>
      <c r="D18" s="10">
        <v>11095960.43</v>
      </c>
      <c r="E18" s="10">
        <v>14665030.65</v>
      </c>
      <c r="F18" s="10">
        <v>17090870.45</v>
      </c>
      <c r="G18" s="10">
        <v>12013952.65</v>
      </c>
      <c r="H18" s="10">
        <v>10987109.62</v>
      </c>
      <c r="I18" s="10">
        <v>22529292.28</v>
      </c>
      <c r="J18" s="11">
        <f t="shared" si="0"/>
        <v>103747812.07000001</v>
      </c>
      <c r="K18" s="11">
        <v>414843000</v>
      </c>
      <c r="L18" s="25">
        <f t="shared" si="3"/>
        <v>0.2500893399912738</v>
      </c>
    </row>
    <row r="19" spans="1:12" ht="12.75">
      <c r="A19" s="9">
        <v>415</v>
      </c>
      <c r="B19" s="9" t="s">
        <v>52</v>
      </c>
      <c r="C19" s="10">
        <v>15773952.84</v>
      </c>
      <c r="D19" s="10">
        <v>22837369.35</v>
      </c>
      <c r="E19" s="10">
        <v>22535391.72</v>
      </c>
      <c r="F19" s="10">
        <v>26874457.39</v>
      </c>
      <c r="G19" s="10">
        <v>28356414.64</v>
      </c>
      <c r="H19" s="10">
        <v>17225088.17</v>
      </c>
      <c r="I19" s="10">
        <v>17878668.95</v>
      </c>
      <c r="J19" s="11">
        <f t="shared" si="0"/>
        <v>151481343.06</v>
      </c>
      <c r="K19" s="11">
        <v>321868800</v>
      </c>
      <c r="L19" s="25">
        <f t="shared" si="3"/>
        <v>0.47063071369452397</v>
      </c>
    </row>
    <row r="20" spans="1:12" ht="12.75">
      <c r="A20" s="9">
        <v>416</v>
      </c>
      <c r="B20" s="9" t="s">
        <v>53</v>
      </c>
      <c r="C20" s="10">
        <v>60000000</v>
      </c>
      <c r="D20" s="10">
        <v>92995348.95</v>
      </c>
      <c r="E20" s="10">
        <v>0</v>
      </c>
      <c r="F20" s="10">
        <v>0</v>
      </c>
      <c r="G20" s="10">
        <v>5193851</v>
      </c>
      <c r="H20" s="10">
        <v>291430417.61</v>
      </c>
      <c r="I20" s="10">
        <v>2700336.67</v>
      </c>
      <c r="J20" s="11">
        <f t="shared" si="0"/>
        <v>452319954.23</v>
      </c>
      <c r="K20" s="11">
        <v>504632000</v>
      </c>
      <c r="L20" s="25">
        <f t="shared" si="3"/>
        <v>0.8963362494451402</v>
      </c>
    </row>
    <row r="21" spans="1:12" ht="12.75">
      <c r="A21" s="9">
        <v>417</v>
      </c>
      <c r="B21" s="9" t="s">
        <v>54</v>
      </c>
      <c r="C21" s="10">
        <v>3595971.58</v>
      </c>
      <c r="D21" s="10">
        <v>3595971.58</v>
      </c>
      <c r="E21" s="10">
        <v>3962562.21</v>
      </c>
      <c r="F21" s="10">
        <v>3959431.28</v>
      </c>
      <c r="G21" s="10">
        <v>6143293.87</v>
      </c>
      <c r="H21" s="10">
        <v>3978191.68</v>
      </c>
      <c r="I21" s="10">
        <v>4022500</v>
      </c>
      <c r="J21" s="11">
        <f t="shared" si="0"/>
        <v>29257922.2</v>
      </c>
      <c r="K21" s="11">
        <v>51312309</v>
      </c>
      <c r="L21" s="25">
        <f t="shared" si="3"/>
        <v>0.5701930544579469</v>
      </c>
    </row>
    <row r="22" spans="1:12" ht="12.75">
      <c r="A22" s="9">
        <v>421</v>
      </c>
      <c r="B22" s="9" t="s">
        <v>55</v>
      </c>
      <c r="C22" s="10">
        <v>209879141.36</v>
      </c>
      <c r="D22" s="10">
        <v>226289962.9</v>
      </c>
      <c r="E22" s="10">
        <v>140254616.42</v>
      </c>
      <c r="F22" s="10">
        <v>299610130.36</v>
      </c>
      <c r="G22" s="10">
        <v>344251595.93</v>
      </c>
      <c r="H22" s="10">
        <v>308368949.44</v>
      </c>
      <c r="I22" s="10">
        <v>358710026.17</v>
      </c>
      <c r="J22" s="11">
        <f t="shared" si="0"/>
        <v>1887364422.5800002</v>
      </c>
      <c r="K22" s="11">
        <v>4460909500</v>
      </c>
      <c r="L22" s="25">
        <f t="shared" si="3"/>
        <v>0.42308960147700825</v>
      </c>
    </row>
    <row r="23" spans="1:12" ht="12.75">
      <c r="A23" s="9">
        <v>422</v>
      </c>
      <c r="B23" s="9" t="s">
        <v>56</v>
      </c>
      <c r="C23" s="10">
        <v>47705913.54</v>
      </c>
      <c r="D23" s="10">
        <v>42252274.04</v>
      </c>
      <c r="E23" s="10">
        <v>20918178.49</v>
      </c>
      <c r="F23" s="10">
        <v>161820017.72</v>
      </c>
      <c r="G23" s="10">
        <v>46042874.66</v>
      </c>
      <c r="H23" s="10">
        <v>163264205.23</v>
      </c>
      <c r="I23" s="10">
        <v>76269544.29</v>
      </c>
      <c r="J23" s="11">
        <f t="shared" si="0"/>
        <v>558273007.9699999</v>
      </c>
      <c r="K23" s="11">
        <v>1105405640</v>
      </c>
      <c r="L23" s="25">
        <f t="shared" si="3"/>
        <v>0.5050390442824227</v>
      </c>
    </row>
    <row r="24" spans="1:12" ht="12.75">
      <c r="A24" s="9">
        <v>423</v>
      </c>
      <c r="B24" s="9" t="s">
        <v>57</v>
      </c>
      <c r="C24" s="10">
        <v>157538723.43</v>
      </c>
      <c r="D24" s="10">
        <v>109651752.36</v>
      </c>
      <c r="E24" s="10">
        <v>61684228.21</v>
      </c>
      <c r="F24" s="10">
        <v>380563272.8</v>
      </c>
      <c r="G24" s="10">
        <v>137225472.89</v>
      </c>
      <c r="H24" s="10">
        <v>105913415.72</v>
      </c>
      <c r="I24" s="10">
        <v>89822450.82</v>
      </c>
      <c r="J24" s="11">
        <f t="shared" si="0"/>
        <v>1042399316.23</v>
      </c>
      <c r="K24" s="11">
        <v>2000155502</v>
      </c>
      <c r="L24" s="25">
        <f t="shared" si="3"/>
        <v>0.5211591374709025</v>
      </c>
    </row>
    <row r="25" spans="1:12" ht="12.75">
      <c r="A25" s="9">
        <v>424</v>
      </c>
      <c r="B25" s="9" t="s">
        <v>58</v>
      </c>
      <c r="C25" s="10">
        <v>400116056.2</v>
      </c>
      <c r="D25" s="10">
        <v>328202118.98</v>
      </c>
      <c r="E25" s="10">
        <v>504367212.21</v>
      </c>
      <c r="F25" s="10">
        <v>310132629.92</v>
      </c>
      <c r="G25" s="10">
        <v>542808170.34</v>
      </c>
      <c r="H25" s="10">
        <v>401681694.04</v>
      </c>
      <c r="I25" s="10">
        <v>616729202.24</v>
      </c>
      <c r="J25" s="11">
        <f t="shared" si="0"/>
        <v>3104037083.9300003</v>
      </c>
      <c r="K25" s="11">
        <v>6534130000</v>
      </c>
      <c r="L25" s="25">
        <f t="shared" si="3"/>
        <v>0.4750497899383698</v>
      </c>
    </row>
    <row r="26" spans="1:12" ht="12.75">
      <c r="A26" s="9"/>
      <c r="B26" s="12" t="s">
        <v>30</v>
      </c>
      <c r="C26" s="10"/>
      <c r="D26" s="10"/>
      <c r="E26" s="10"/>
      <c r="F26" s="10"/>
      <c r="G26" s="10"/>
      <c r="H26" s="10"/>
      <c r="I26" s="10"/>
      <c r="J26" s="11"/>
      <c r="K26" s="11"/>
      <c r="L26" s="25"/>
    </row>
    <row r="27" spans="1:15" s="6" customFormat="1" ht="12">
      <c r="A27" s="12"/>
      <c r="B27" s="12" t="s">
        <v>31</v>
      </c>
      <c r="C27" s="13">
        <v>211422551.91</v>
      </c>
      <c r="D27" s="13">
        <v>83884243.49</v>
      </c>
      <c r="E27" s="13">
        <v>274318153.25</v>
      </c>
      <c r="F27" s="13">
        <v>277495604.52</v>
      </c>
      <c r="G27" s="13">
        <v>466434863.4</v>
      </c>
      <c r="H27" s="13">
        <v>239805344.94</v>
      </c>
      <c r="I27" s="13">
        <v>469886587.56</v>
      </c>
      <c r="J27" s="14">
        <f aca="true" t="shared" si="4" ref="J27:J58">SUM(C27:I27)</f>
        <v>2023247349.07</v>
      </c>
      <c r="K27" s="14">
        <v>3977292000</v>
      </c>
      <c r="L27" s="26">
        <f t="shared" si="3"/>
        <v>0.5086997256097867</v>
      </c>
      <c r="M27" s="5"/>
      <c r="N27" s="5"/>
      <c r="O27" s="5"/>
    </row>
    <row r="28" spans="1:15" s="6" customFormat="1" ht="12">
      <c r="A28" s="12"/>
      <c r="B28" s="12" t="s">
        <v>32</v>
      </c>
      <c r="C28" s="13">
        <v>27735926.4</v>
      </c>
      <c r="D28" s="13">
        <v>89375525.55</v>
      </c>
      <c r="E28" s="13">
        <v>45829530.97</v>
      </c>
      <c r="F28" s="13">
        <v>8395147.85</v>
      </c>
      <c r="G28" s="13">
        <v>47569848.57</v>
      </c>
      <c r="H28" s="13">
        <v>73542698.02000001</v>
      </c>
      <c r="I28" s="13">
        <v>78567537.55</v>
      </c>
      <c r="J28" s="14">
        <f t="shared" si="4"/>
        <v>371016214.91</v>
      </c>
      <c r="K28" s="14">
        <v>1121700000</v>
      </c>
      <c r="L28" s="26">
        <f t="shared" si="3"/>
        <v>0.33076242748506735</v>
      </c>
      <c r="M28" s="5"/>
      <c r="N28" s="5"/>
      <c r="O28" s="5"/>
    </row>
    <row r="29" spans="1:12" ht="12.75">
      <c r="A29" s="9">
        <v>425</v>
      </c>
      <c r="B29" s="9" t="s">
        <v>59</v>
      </c>
      <c r="C29" s="10">
        <v>70467691.45</v>
      </c>
      <c r="D29" s="10">
        <v>70434116.06</v>
      </c>
      <c r="E29" s="10">
        <v>36328244.89</v>
      </c>
      <c r="F29" s="10">
        <v>80950190.15</v>
      </c>
      <c r="G29" s="10">
        <v>75256706.59</v>
      </c>
      <c r="H29" s="10">
        <v>93050141.24</v>
      </c>
      <c r="I29" s="10">
        <v>137976230.29</v>
      </c>
      <c r="J29" s="11">
        <f t="shared" si="4"/>
        <v>564463320.67</v>
      </c>
      <c r="K29" s="11">
        <v>1569973500</v>
      </c>
      <c r="L29" s="25">
        <f t="shared" si="3"/>
        <v>0.35953684611237063</v>
      </c>
    </row>
    <row r="30" spans="1:12" ht="12.75">
      <c r="A30" s="9">
        <v>426</v>
      </c>
      <c r="B30" s="9" t="s">
        <v>60</v>
      </c>
      <c r="C30" s="10">
        <v>220284761.67</v>
      </c>
      <c r="D30" s="10">
        <v>91272526.13</v>
      </c>
      <c r="E30" s="10">
        <v>57477221.3</v>
      </c>
      <c r="F30" s="10">
        <v>431984980.65</v>
      </c>
      <c r="G30" s="10">
        <v>249234152.47</v>
      </c>
      <c r="H30" s="10">
        <v>393315965.97</v>
      </c>
      <c r="I30" s="10">
        <v>164741058.74</v>
      </c>
      <c r="J30" s="11">
        <f t="shared" si="4"/>
        <v>1608310666.93</v>
      </c>
      <c r="K30" s="11">
        <v>3986684550</v>
      </c>
      <c r="L30" s="25">
        <f t="shared" si="3"/>
        <v>0.4034205984343557</v>
      </c>
    </row>
    <row r="31" spans="1:12" ht="12.75">
      <c r="A31" s="9">
        <v>431</v>
      </c>
      <c r="B31" s="9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12965.73</v>
      </c>
      <c r="J31" s="11">
        <f t="shared" si="4"/>
        <v>12965.73</v>
      </c>
      <c r="K31" s="11">
        <v>2969000</v>
      </c>
      <c r="L31" s="25">
        <f t="shared" si="3"/>
        <v>0.004367036039070394</v>
      </c>
    </row>
    <row r="32" spans="1:12" ht="12.75">
      <c r="A32" s="9">
        <v>441</v>
      </c>
      <c r="B32" s="9" t="s">
        <v>152</v>
      </c>
      <c r="C32" s="10">
        <v>96098078.51</v>
      </c>
      <c r="D32" s="10">
        <v>164231642.52</v>
      </c>
      <c r="E32" s="10">
        <v>129919646.51</v>
      </c>
      <c r="F32" s="10">
        <v>156167611.08</v>
      </c>
      <c r="G32" s="10">
        <v>179998609.57</v>
      </c>
      <c r="H32" s="10">
        <v>138366025.38</v>
      </c>
      <c r="I32" s="10">
        <v>196281015.22</v>
      </c>
      <c r="J32" s="11">
        <f t="shared" si="4"/>
        <v>1061062628.7900001</v>
      </c>
      <c r="K32" s="11">
        <v>2127301000</v>
      </c>
      <c r="L32" s="25">
        <f t="shared" si="3"/>
        <v>0.49878349551379897</v>
      </c>
    </row>
    <row r="33" spans="1:12" ht="12.75">
      <c r="A33" s="9">
        <v>442</v>
      </c>
      <c r="B33" s="9" t="s">
        <v>153</v>
      </c>
      <c r="C33" s="10">
        <v>0</v>
      </c>
      <c r="D33" s="10">
        <v>4081060.94</v>
      </c>
      <c r="E33" s="10">
        <v>1402136282.79</v>
      </c>
      <c r="F33" s="10">
        <v>1137532842.04</v>
      </c>
      <c r="G33" s="10">
        <v>175763843.53</v>
      </c>
      <c r="H33" s="10">
        <v>1452270842</v>
      </c>
      <c r="I33" s="10">
        <v>0</v>
      </c>
      <c r="J33" s="11">
        <f t="shared" si="4"/>
        <v>4171784871.3</v>
      </c>
      <c r="K33" s="11">
        <v>10308000000</v>
      </c>
      <c r="L33" s="25">
        <f t="shared" si="3"/>
        <v>0.404713316967404</v>
      </c>
    </row>
    <row r="34" spans="1:12" ht="12.75">
      <c r="A34" s="9">
        <v>443</v>
      </c>
      <c r="B34" s="9" t="s">
        <v>62</v>
      </c>
      <c r="C34" s="10">
        <v>0</v>
      </c>
      <c r="D34" s="10">
        <v>0</v>
      </c>
      <c r="E34" s="10">
        <v>0</v>
      </c>
      <c r="F34" s="10">
        <v>0</v>
      </c>
      <c r="G34" s="10">
        <v>22685042.09</v>
      </c>
      <c r="H34" s="10">
        <v>116390.7</v>
      </c>
      <c r="I34" s="10">
        <v>0</v>
      </c>
      <c r="J34" s="11">
        <f t="shared" si="4"/>
        <v>22801432.79</v>
      </c>
      <c r="K34" s="11">
        <v>95827000</v>
      </c>
      <c r="L34" s="25">
        <f t="shared" si="3"/>
        <v>0.23794371930666722</v>
      </c>
    </row>
    <row r="35" spans="1:12" ht="12.75">
      <c r="A35" s="9">
        <v>444</v>
      </c>
      <c r="B35" s="9" t="s">
        <v>63</v>
      </c>
      <c r="C35" s="10">
        <v>0</v>
      </c>
      <c r="D35" s="10">
        <v>42660339.13</v>
      </c>
      <c r="E35" s="10">
        <v>0</v>
      </c>
      <c r="F35" s="10">
        <v>0</v>
      </c>
      <c r="G35" s="10">
        <v>1858013.52</v>
      </c>
      <c r="H35" s="10">
        <v>0</v>
      </c>
      <c r="I35" s="10">
        <v>490111.52</v>
      </c>
      <c r="J35" s="11">
        <f t="shared" si="4"/>
        <v>45008464.17000001</v>
      </c>
      <c r="K35" s="11">
        <v>548000000</v>
      </c>
      <c r="L35" s="25">
        <f t="shared" si="3"/>
        <v>0.08213223388686133</v>
      </c>
    </row>
    <row r="36" spans="1:12" ht="12.75">
      <c r="A36" s="9">
        <v>451</v>
      </c>
      <c r="B36" s="9" t="s">
        <v>64</v>
      </c>
      <c r="C36" s="10">
        <f>SUM(C37:C42)</f>
        <v>2631247670.43</v>
      </c>
      <c r="D36" s="10">
        <f aca="true" t="shared" si="5" ref="D36:I36">SUM(D37:D42)</f>
        <v>2097868258.22</v>
      </c>
      <c r="E36" s="10">
        <f t="shared" si="5"/>
        <v>2095200582.42</v>
      </c>
      <c r="F36" s="10">
        <f t="shared" si="5"/>
        <v>2795426044.7</v>
      </c>
      <c r="G36" s="10">
        <f t="shared" si="5"/>
        <v>3160342559.71</v>
      </c>
      <c r="H36" s="10">
        <f t="shared" si="5"/>
        <v>3405000676.55</v>
      </c>
      <c r="I36" s="10">
        <f t="shared" si="5"/>
        <v>2767884221.5</v>
      </c>
      <c r="J36" s="11">
        <f t="shared" si="4"/>
        <v>18952970013.53</v>
      </c>
      <c r="K36" s="11">
        <f>SUM(K37:K42)</f>
        <v>38823505132</v>
      </c>
      <c r="L36" s="25">
        <f t="shared" si="3"/>
        <v>0.4881828662582078</v>
      </c>
    </row>
    <row r="37" spans="1:15" s="6" customFormat="1" ht="12">
      <c r="A37" s="12"/>
      <c r="B37" s="12" t="s">
        <v>0</v>
      </c>
      <c r="C37" s="13">
        <v>697173764</v>
      </c>
      <c r="D37" s="13">
        <v>796256672</v>
      </c>
      <c r="E37" s="13">
        <v>706569564</v>
      </c>
      <c r="F37" s="13">
        <v>857356787.07</v>
      </c>
      <c r="G37" s="13">
        <v>730227626.93</v>
      </c>
      <c r="H37" s="13">
        <v>993708321</v>
      </c>
      <c r="I37" s="13">
        <v>820552569.72</v>
      </c>
      <c r="J37" s="14">
        <f t="shared" si="4"/>
        <v>5601845304.72</v>
      </c>
      <c r="K37" s="14">
        <v>8793431000</v>
      </c>
      <c r="L37" s="26">
        <f t="shared" si="3"/>
        <v>0.6370488725868209</v>
      </c>
      <c r="M37" s="5"/>
      <c r="N37" s="5"/>
      <c r="O37" s="5"/>
    </row>
    <row r="38" spans="1:15" s="6" customFormat="1" ht="12">
      <c r="A38" s="12"/>
      <c r="B38" s="12" t="s">
        <v>1</v>
      </c>
      <c r="C38" s="13">
        <v>224440000</v>
      </c>
      <c r="D38" s="13">
        <v>239533333</v>
      </c>
      <c r="E38" s="13">
        <v>312133333</v>
      </c>
      <c r="F38" s="13">
        <v>247533333</v>
      </c>
      <c r="G38" s="13">
        <v>364253333</v>
      </c>
      <c r="H38" s="13">
        <v>320796000</v>
      </c>
      <c r="I38" s="13">
        <v>231189488</v>
      </c>
      <c r="J38" s="14">
        <f t="shared" si="4"/>
        <v>1939878820</v>
      </c>
      <c r="K38" s="14">
        <v>3200000000</v>
      </c>
      <c r="L38" s="26">
        <f t="shared" si="3"/>
        <v>0.60621213125</v>
      </c>
      <c r="M38" s="5"/>
      <c r="N38" s="5"/>
      <c r="O38" s="5"/>
    </row>
    <row r="39" spans="1:15" s="6" customFormat="1" ht="12">
      <c r="A39" s="12"/>
      <c r="B39" s="12" t="s">
        <v>2</v>
      </c>
      <c r="C39" s="13">
        <v>527126586.93000007</v>
      </c>
      <c r="D39" s="13">
        <v>394666971.59</v>
      </c>
      <c r="E39" s="13">
        <v>330831399.4299999</v>
      </c>
      <c r="F39" s="13">
        <v>807039876.38</v>
      </c>
      <c r="G39" s="13">
        <v>904764215.8700001</v>
      </c>
      <c r="H39" s="13">
        <v>1128690058.4700003</v>
      </c>
      <c r="I39" s="13">
        <v>945226167.9799998</v>
      </c>
      <c r="J39" s="14">
        <f t="shared" si="4"/>
        <v>5038345276.65</v>
      </c>
      <c r="K39" s="14">
        <v>15219586000</v>
      </c>
      <c r="L39" s="26">
        <f t="shared" si="3"/>
        <v>0.33104351699514034</v>
      </c>
      <c r="M39" s="5"/>
      <c r="N39" s="5"/>
      <c r="O39" s="5"/>
    </row>
    <row r="40" spans="1:15" s="6" customFormat="1" ht="12">
      <c r="A40" s="12"/>
      <c r="B40" s="12" t="s">
        <v>3</v>
      </c>
      <c r="C40" s="13">
        <v>558000000</v>
      </c>
      <c r="D40" s="13">
        <v>351500000</v>
      </c>
      <c r="E40" s="13">
        <v>413500000</v>
      </c>
      <c r="F40" s="13">
        <v>375500000</v>
      </c>
      <c r="G40" s="13">
        <v>844000000</v>
      </c>
      <c r="H40" s="13">
        <v>721600000</v>
      </c>
      <c r="I40" s="13">
        <v>609900000</v>
      </c>
      <c r="J40" s="14">
        <f t="shared" si="4"/>
        <v>3874000000</v>
      </c>
      <c r="K40" s="14">
        <v>7820000000</v>
      </c>
      <c r="L40" s="26">
        <f t="shared" si="3"/>
        <v>0.49539641943734014</v>
      </c>
      <c r="M40" s="5"/>
      <c r="N40" s="5"/>
      <c r="O40" s="5"/>
    </row>
    <row r="41" spans="1:15" s="6" customFormat="1" ht="12">
      <c r="A41" s="12"/>
      <c r="B41" s="12" t="s">
        <v>4</v>
      </c>
      <c r="C41" s="13">
        <v>50000000</v>
      </c>
      <c r="D41" s="13">
        <v>100000000</v>
      </c>
      <c r="E41" s="13">
        <v>100000000</v>
      </c>
      <c r="F41" s="13">
        <v>150000000</v>
      </c>
      <c r="G41" s="13">
        <v>150000000</v>
      </c>
      <c r="H41" s="13">
        <v>130000000</v>
      </c>
      <c r="I41" s="13">
        <v>110000000</v>
      </c>
      <c r="J41" s="14">
        <f t="shared" si="4"/>
        <v>790000000</v>
      </c>
      <c r="K41" s="14">
        <v>1250000000</v>
      </c>
      <c r="L41" s="26">
        <f t="shared" si="3"/>
        <v>0.632</v>
      </c>
      <c r="M41" s="5"/>
      <c r="N41" s="5"/>
      <c r="O41" s="5"/>
    </row>
    <row r="42" spans="1:15" s="6" customFormat="1" ht="12">
      <c r="A42" s="12"/>
      <c r="B42" s="12" t="s">
        <v>5</v>
      </c>
      <c r="C42" s="13">
        <v>574507319.4999998</v>
      </c>
      <c r="D42" s="13">
        <v>215911281.6300001</v>
      </c>
      <c r="E42" s="13">
        <v>232166285.99000025</v>
      </c>
      <c r="F42" s="13">
        <v>357996048.2499995</v>
      </c>
      <c r="G42" s="13">
        <v>167097383.90999985</v>
      </c>
      <c r="H42" s="13">
        <v>110206297.07999992</v>
      </c>
      <c r="I42" s="13">
        <v>51015995.80000019</v>
      </c>
      <c r="J42" s="14">
        <f t="shared" si="4"/>
        <v>1708900612.1599996</v>
      </c>
      <c r="K42" s="14">
        <v>2540488132</v>
      </c>
      <c r="L42" s="26">
        <f t="shared" si="3"/>
        <v>0.6726662449765775</v>
      </c>
      <c r="M42" s="5"/>
      <c r="N42" s="5"/>
      <c r="O42" s="5"/>
    </row>
    <row r="43" spans="1:12" ht="12.75">
      <c r="A43" s="9">
        <v>453</v>
      </c>
      <c r="B43" s="9" t="s">
        <v>65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66114646.63</v>
      </c>
      <c r="I43" s="10">
        <v>0</v>
      </c>
      <c r="J43" s="11">
        <f t="shared" si="4"/>
        <v>66114646.63</v>
      </c>
      <c r="K43" s="11">
        <v>1593000000</v>
      </c>
      <c r="L43" s="25">
        <f t="shared" si="3"/>
        <v>0.04150323077840552</v>
      </c>
    </row>
    <row r="44" spans="1:12" ht="12.75">
      <c r="A44" s="9" t="s">
        <v>38</v>
      </c>
      <c r="B44" s="9" t="s">
        <v>39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1">
        <f t="shared" si="4"/>
        <v>0</v>
      </c>
      <c r="K44" s="11">
        <v>23150000</v>
      </c>
      <c r="L44" s="25">
        <f t="shared" si="3"/>
        <v>0</v>
      </c>
    </row>
    <row r="45" spans="1:12" ht="12.75">
      <c r="A45" s="9">
        <v>463</v>
      </c>
      <c r="B45" s="9" t="s">
        <v>159</v>
      </c>
      <c r="C45" s="10">
        <f>SUM(C46:C51)</f>
        <v>4584148317.14</v>
      </c>
      <c r="D45" s="10">
        <f aca="true" t="shared" si="6" ref="D45:I45">SUM(D46:D51)</f>
        <v>4690713368.96</v>
      </c>
      <c r="E45" s="10">
        <f t="shared" si="6"/>
        <v>4630711841.04</v>
      </c>
      <c r="F45" s="10">
        <f t="shared" si="6"/>
        <v>4934047664.23</v>
      </c>
      <c r="G45" s="10">
        <f t="shared" si="6"/>
        <v>5233664580.81</v>
      </c>
      <c r="H45" s="10">
        <f t="shared" si="6"/>
        <v>5353676631.81</v>
      </c>
      <c r="I45" s="10">
        <f t="shared" si="6"/>
        <v>5347460868.3</v>
      </c>
      <c r="J45" s="11">
        <f t="shared" si="4"/>
        <v>34774423272.29</v>
      </c>
      <c r="K45" s="11">
        <f>SUM(K46:K51)</f>
        <v>67611665000</v>
      </c>
      <c r="L45" s="25">
        <f t="shared" si="3"/>
        <v>0.5143257938151649</v>
      </c>
    </row>
    <row r="46" spans="1:15" s="6" customFormat="1" ht="12">
      <c r="A46" s="15" t="s">
        <v>66</v>
      </c>
      <c r="B46" s="12" t="s">
        <v>6</v>
      </c>
      <c r="C46" s="13">
        <v>3342206626.56</v>
      </c>
      <c r="D46" s="13">
        <v>3400000000</v>
      </c>
      <c r="E46" s="13">
        <v>3250000000</v>
      </c>
      <c r="F46" s="13">
        <v>4050000000</v>
      </c>
      <c r="G46" s="13">
        <v>4230000000</v>
      </c>
      <c r="H46" s="13">
        <v>4130000000</v>
      </c>
      <c r="I46" s="13">
        <v>4030000000</v>
      </c>
      <c r="J46" s="14">
        <f t="shared" si="4"/>
        <v>26432206626.559998</v>
      </c>
      <c r="K46" s="14">
        <v>53267000000</v>
      </c>
      <c r="L46" s="26">
        <f t="shared" si="3"/>
        <v>0.496221049177915</v>
      </c>
      <c r="M46" s="5"/>
      <c r="N46" s="5"/>
      <c r="O46" s="5"/>
    </row>
    <row r="47" spans="1:15" s="6" customFormat="1" ht="12">
      <c r="A47" s="15" t="s">
        <v>67</v>
      </c>
      <c r="B47" s="12" t="s">
        <v>10</v>
      </c>
      <c r="C47" s="13">
        <v>15239702.8</v>
      </c>
      <c r="D47" s="13">
        <v>22058500</v>
      </c>
      <c r="E47" s="13">
        <v>100748403.06</v>
      </c>
      <c r="F47" s="13">
        <v>17918612.98</v>
      </c>
      <c r="G47" s="13">
        <v>3119732.24</v>
      </c>
      <c r="H47" s="13">
        <v>6397943.7</v>
      </c>
      <c r="I47" s="13">
        <v>216512653.67000002</v>
      </c>
      <c r="J47" s="14">
        <f t="shared" si="4"/>
        <v>381995548.45000005</v>
      </c>
      <c r="K47" s="14">
        <v>1025749000</v>
      </c>
      <c r="L47" s="26">
        <f t="shared" si="3"/>
        <v>0.37240645464923683</v>
      </c>
      <c r="M47" s="5"/>
      <c r="N47" s="5"/>
      <c r="O47" s="5"/>
    </row>
    <row r="48" spans="1:15" s="6" customFormat="1" ht="12">
      <c r="A48" s="15" t="s">
        <v>68</v>
      </c>
      <c r="B48" s="12" t="s">
        <v>7</v>
      </c>
      <c r="C48" s="13">
        <v>848365452.92</v>
      </c>
      <c r="D48" s="13">
        <v>848415448.66</v>
      </c>
      <c r="E48" s="13">
        <v>848460690.66</v>
      </c>
      <c r="F48" s="13">
        <v>864683031.68</v>
      </c>
      <c r="G48" s="13">
        <v>866302670.14</v>
      </c>
      <c r="H48" s="13">
        <v>870657336.96</v>
      </c>
      <c r="I48" s="13">
        <v>888405692.02</v>
      </c>
      <c r="J48" s="14">
        <f t="shared" si="4"/>
        <v>6035290323.039999</v>
      </c>
      <c r="K48" s="14">
        <v>10244176000</v>
      </c>
      <c r="L48" s="26">
        <f t="shared" si="3"/>
        <v>0.589143560501108</v>
      </c>
      <c r="M48" s="5"/>
      <c r="N48" s="5"/>
      <c r="O48" s="5"/>
    </row>
    <row r="49" spans="1:15" s="6" customFormat="1" ht="12">
      <c r="A49" s="15" t="s">
        <v>69</v>
      </c>
      <c r="B49" s="12" t="s">
        <v>8</v>
      </c>
      <c r="C49" s="13">
        <v>183321385.06</v>
      </c>
      <c r="D49" s="13">
        <v>284368510.17</v>
      </c>
      <c r="E49" s="13">
        <v>167939138.54</v>
      </c>
      <c r="F49" s="13">
        <v>0</v>
      </c>
      <c r="G49" s="13">
        <v>0</v>
      </c>
      <c r="H49" s="13">
        <v>273636258.71999997</v>
      </c>
      <c r="I49" s="13">
        <v>129624233.29</v>
      </c>
      <c r="J49" s="14">
        <f t="shared" si="4"/>
        <v>1038889525.78</v>
      </c>
      <c r="K49" s="14">
        <v>1650000000</v>
      </c>
      <c r="L49" s="26">
        <f t="shared" si="3"/>
        <v>0.6296300156242424</v>
      </c>
      <c r="M49" s="5"/>
      <c r="N49" s="5"/>
      <c r="O49" s="5"/>
    </row>
    <row r="50" spans="1:15" s="6" customFormat="1" ht="12">
      <c r="A50" s="15" t="s">
        <v>70</v>
      </c>
      <c r="B50" s="12" t="s">
        <v>9</v>
      </c>
      <c r="C50" s="13">
        <v>94981482</v>
      </c>
      <c r="D50" s="13">
        <v>34836515</v>
      </c>
      <c r="E50" s="13">
        <v>160509810</v>
      </c>
      <c r="F50" s="13">
        <v>1711799</v>
      </c>
      <c r="G50" s="13">
        <v>129757211</v>
      </c>
      <c r="H50" s="13">
        <v>23540000</v>
      </c>
      <c r="I50" s="13">
        <v>0</v>
      </c>
      <c r="J50" s="14">
        <f t="shared" si="4"/>
        <v>445336817</v>
      </c>
      <c r="K50" s="14">
        <v>500000000</v>
      </c>
      <c r="L50" s="26">
        <f t="shared" si="3"/>
        <v>0.890673634</v>
      </c>
      <c r="M50" s="5"/>
      <c r="N50" s="5"/>
      <c r="O50" s="5"/>
    </row>
    <row r="51" spans="1:15" s="6" customFormat="1" ht="12">
      <c r="A51" s="15"/>
      <c r="B51" s="12" t="s">
        <v>11</v>
      </c>
      <c r="C51" s="13">
        <v>100033667.80000019</v>
      </c>
      <c r="D51" s="13">
        <v>101034395.13000011</v>
      </c>
      <c r="E51" s="13">
        <v>103053798.77999973</v>
      </c>
      <c r="F51" s="13">
        <v>-265779.4300003052</v>
      </c>
      <c r="G51" s="13">
        <v>4484967.430000305</v>
      </c>
      <c r="H51" s="13">
        <v>49445092.430000305</v>
      </c>
      <c r="I51" s="13">
        <v>82918289.3199997</v>
      </c>
      <c r="J51" s="14">
        <f t="shared" si="4"/>
        <v>440704431.46000004</v>
      </c>
      <c r="K51" s="14">
        <v>924740000</v>
      </c>
      <c r="L51" s="26">
        <f t="shared" si="3"/>
        <v>0.4765711783420205</v>
      </c>
      <c r="M51" s="5"/>
      <c r="N51" s="5"/>
      <c r="O51" s="5"/>
    </row>
    <row r="52" spans="1:12" ht="12.75">
      <c r="A52" s="9">
        <v>464</v>
      </c>
      <c r="B52" s="9" t="s">
        <v>160</v>
      </c>
      <c r="C52" s="10">
        <f>SUM(C53:C57)</f>
        <v>5165166666.66</v>
      </c>
      <c r="D52" s="10">
        <f aca="true" t="shared" si="7" ref="D52:I52">SUM(D53:D57)</f>
        <v>6069800000</v>
      </c>
      <c r="E52" s="10">
        <f t="shared" si="7"/>
        <v>6288974787</v>
      </c>
      <c r="F52" s="10">
        <f t="shared" si="7"/>
        <v>7659866940</v>
      </c>
      <c r="G52" s="10">
        <f t="shared" si="7"/>
        <v>7515560003.53</v>
      </c>
      <c r="H52" s="10">
        <f t="shared" si="7"/>
        <v>7497858333</v>
      </c>
      <c r="I52" s="10">
        <f t="shared" si="7"/>
        <v>7359212021</v>
      </c>
      <c r="J52" s="11">
        <f t="shared" si="4"/>
        <v>47556438751.19</v>
      </c>
      <c r="K52" s="11">
        <v>79388000000</v>
      </c>
      <c r="L52" s="25">
        <f t="shared" si="3"/>
        <v>0.5990381260541896</v>
      </c>
    </row>
    <row r="53" spans="1:15" s="6" customFormat="1" ht="12">
      <c r="A53" s="15" t="s">
        <v>71</v>
      </c>
      <c r="B53" s="12" t="s">
        <v>12</v>
      </c>
      <c r="C53" s="13">
        <v>0</v>
      </c>
      <c r="D53" s="13">
        <v>156633333.33</v>
      </c>
      <c r="E53" s="13">
        <v>186266666.66</v>
      </c>
      <c r="F53" s="13">
        <v>66666.5</v>
      </c>
      <c r="G53" s="13">
        <v>120041761.53</v>
      </c>
      <c r="H53" s="13">
        <v>76459555</v>
      </c>
      <c r="I53" s="13">
        <v>501906761</v>
      </c>
      <c r="J53" s="14">
        <f t="shared" si="4"/>
        <v>1041374744.02</v>
      </c>
      <c r="K53" s="14">
        <v>3036000000</v>
      </c>
      <c r="L53" s="26">
        <f t="shared" si="3"/>
        <v>0.34300880896574437</v>
      </c>
      <c r="M53" s="5"/>
      <c r="N53" s="5"/>
      <c r="O53" s="5"/>
    </row>
    <row r="54" spans="1:15" s="6" customFormat="1" ht="12">
      <c r="A54" s="15" t="s">
        <v>72</v>
      </c>
      <c r="B54" s="12" t="s">
        <v>13</v>
      </c>
      <c r="C54" s="13">
        <v>4316666666.66</v>
      </c>
      <c r="D54" s="13">
        <v>5016666666.67</v>
      </c>
      <c r="E54" s="13">
        <v>4557708120.34</v>
      </c>
      <c r="F54" s="13">
        <v>7387370369.42</v>
      </c>
      <c r="G54" s="13">
        <v>5487370370</v>
      </c>
      <c r="H54" s="13">
        <v>5897370370</v>
      </c>
      <c r="I54" s="13">
        <v>5588794150</v>
      </c>
      <c r="J54" s="14">
        <f t="shared" si="4"/>
        <v>38251946713.09</v>
      </c>
      <c r="K54" s="14">
        <v>67487000000</v>
      </c>
      <c r="L54" s="26">
        <f t="shared" si="3"/>
        <v>0.5668046692413353</v>
      </c>
      <c r="M54" s="5"/>
      <c r="N54" s="5"/>
      <c r="O54" s="5"/>
    </row>
    <row r="55" spans="1:15" s="6" customFormat="1" ht="12">
      <c r="A55" s="15" t="s">
        <v>73</v>
      </c>
      <c r="B55" s="12" t="s">
        <v>14</v>
      </c>
      <c r="C55" s="13">
        <v>348500000</v>
      </c>
      <c r="D55" s="13">
        <v>396500000</v>
      </c>
      <c r="E55" s="13">
        <v>445000000</v>
      </c>
      <c r="F55" s="13">
        <v>0</v>
      </c>
      <c r="G55" s="13">
        <v>1135244444</v>
      </c>
      <c r="H55" s="13">
        <v>567622222</v>
      </c>
      <c r="I55" s="13">
        <v>567622222</v>
      </c>
      <c r="J55" s="14">
        <f t="shared" si="4"/>
        <v>3460488888</v>
      </c>
      <c r="K55" s="14">
        <v>2765000000</v>
      </c>
      <c r="L55" s="26">
        <f t="shared" si="3"/>
        <v>1.2515330517179024</v>
      </c>
      <c r="M55" s="5"/>
      <c r="N55" s="5"/>
      <c r="O55" s="5"/>
    </row>
    <row r="56" spans="1:15" s="6" customFormat="1" ht="12">
      <c r="A56" s="15" t="s">
        <v>74</v>
      </c>
      <c r="B56" s="12" t="s">
        <v>15</v>
      </c>
      <c r="C56" s="13">
        <v>0</v>
      </c>
      <c r="D56" s="13">
        <v>0</v>
      </c>
      <c r="E56" s="13">
        <v>0</v>
      </c>
      <c r="F56" s="13">
        <v>0</v>
      </c>
      <c r="G56" s="13">
        <v>12000000</v>
      </c>
      <c r="H56" s="13">
        <v>12000000</v>
      </c>
      <c r="I56" s="13">
        <v>12000000</v>
      </c>
      <c r="J56" s="14">
        <f t="shared" si="4"/>
        <v>36000000</v>
      </c>
      <c r="K56" s="14">
        <v>0</v>
      </c>
      <c r="L56" s="26"/>
      <c r="M56" s="5"/>
      <c r="N56" s="5"/>
      <c r="O56" s="5"/>
    </row>
    <row r="57" spans="1:15" s="6" customFormat="1" ht="12">
      <c r="A57" s="15" t="s">
        <v>75</v>
      </c>
      <c r="B57" s="12" t="s">
        <v>16</v>
      </c>
      <c r="C57" s="13">
        <v>500000000</v>
      </c>
      <c r="D57" s="13">
        <v>500000000</v>
      </c>
      <c r="E57" s="13">
        <v>1100000000</v>
      </c>
      <c r="F57" s="13">
        <v>272429904.08</v>
      </c>
      <c r="G57" s="13">
        <v>760903428</v>
      </c>
      <c r="H57" s="13">
        <v>944406186</v>
      </c>
      <c r="I57" s="13">
        <v>688888888</v>
      </c>
      <c r="J57" s="14">
        <f t="shared" si="4"/>
        <v>4766628406.08</v>
      </c>
      <c r="K57" s="14">
        <v>6100000000</v>
      </c>
      <c r="L57" s="26">
        <f t="shared" si="3"/>
        <v>0.7814144928</v>
      </c>
      <c r="M57" s="5"/>
      <c r="N57" s="5"/>
      <c r="O57" s="5"/>
    </row>
    <row r="58" spans="1:12" ht="12.75">
      <c r="A58" s="9">
        <v>471</v>
      </c>
      <c r="B58" s="9" t="s">
        <v>76</v>
      </c>
      <c r="C58" s="10">
        <v>1239020.1</v>
      </c>
      <c r="D58" s="10">
        <v>2170489.7</v>
      </c>
      <c r="E58" s="10">
        <v>2802483.8</v>
      </c>
      <c r="F58" s="10">
        <v>9323702.9</v>
      </c>
      <c r="G58" s="10">
        <v>6693906.96</v>
      </c>
      <c r="H58" s="10">
        <v>18005665.17</v>
      </c>
      <c r="I58" s="10">
        <v>829481.17</v>
      </c>
      <c r="J58" s="11">
        <f t="shared" si="4"/>
        <v>41064749.800000004</v>
      </c>
      <c r="K58" s="11">
        <v>132000000</v>
      </c>
      <c r="L58" s="25">
        <f t="shared" si="3"/>
        <v>0.3110965893939394</v>
      </c>
    </row>
    <row r="59" spans="1:12" ht="12.75">
      <c r="A59" s="9">
        <v>472</v>
      </c>
      <c r="B59" s="9" t="s">
        <v>77</v>
      </c>
      <c r="C59" s="10">
        <v>2098262878.63</v>
      </c>
      <c r="D59" s="10">
        <v>2014764494.39</v>
      </c>
      <c r="E59" s="10">
        <v>3173522578.26</v>
      </c>
      <c r="F59" s="10">
        <v>2880764577.41</v>
      </c>
      <c r="G59" s="10">
        <v>2713824836</v>
      </c>
      <c r="H59" s="10">
        <v>2115066594.22</v>
      </c>
      <c r="I59" s="10">
        <v>3431988852.08</v>
      </c>
      <c r="J59" s="11">
        <f aca="true" t="shared" si="8" ref="J59:J79">SUM(C59:I59)</f>
        <v>18428194810.989998</v>
      </c>
      <c r="K59" s="11">
        <v>32617265000</v>
      </c>
      <c r="L59" s="25">
        <f t="shared" si="3"/>
        <v>0.5649828338148523</v>
      </c>
    </row>
    <row r="60" spans="1:15" s="8" customFormat="1" ht="12.75">
      <c r="A60" s="15" t="s">
        <v>78</v>
      </c>
      <c r="B60" s="16" t="s">
        <v>79</v>
      </c>
      <c r="C60" s="17">
        <v>0</v>
      </c>
      <c r="D60" s="17">
        <v>63636960.8</v>
      </c>
      <c r="E60" s="17">
        <v>52018929.1</v>
      </c>
      <c r="F60" s="17">
        <v>59950355.379999995</v>
      </c>
      <c r="G60" s="17">
        <v>58438114.480000004</v>
      </c>
      <c r="H60" s="17">
        <v>63458290.050000004</v>
      </c>
      <c r="I60" s="17">
        <v>67577970.42999999</v>
      </c>
      <c r="J60" s="18">
        <f t="shared" si="8"/>
        <v>365080620.24</v>
      </c>
      <c r="K60" s="18"/>
      <c r="L60" s="25"/>
      <c r="M60" s="7"/>
      <c r="N60" s="7"/>
      <c r="O60" s="7"/>
    </row>
    <row r="61" spans="1:15" s="8" customFormat="1" ht="12.75">
      <c r="A61" s="15" t="s">
        <v>80</v>
      </c>
      <c r="B61" s="16" t="s">
        <v>81</v>
      </c>
      <c r="C61" s="17">
        <v>597667335.79</v>
      </c>
      <c r="D61" s="17">
        <v>548668976.26</v>
      </c>
      <c r="E61" s="17">
        <v>565741619.51</v>
      </c>
      <c r="F61" s="17">
        <v>643332443.59</v>
      </c>
      <c r="G61" s="17">
        <v>639500743.75</v>
      </c>
      <c r="H61" s="17">
        <v>370211762.7</v>
      </c>
      <c r="I61" s="17">
        <v>1025335188.62</v>
      </c>
      <c r="J61" s="18">
        <f t="shared" si="8"/>
        <v>4390458070.22</v>
      </c>
      <c r="K61" s="18"/>
      <c r="L61" s="25"/>
      <c r="M61" s="7"/>
      <c r="N61" s="7"/>
      <c r="O61" s="7"/>
    </row>
    <row r="62" spans="1:15" s="8" customFormat="1" ht="12.75">
      <c r="A62" s="15" t="s">
        <v>82</v>
      </c>
      <c r="B62" s="16" t="s">
        <v>83</v>
      </c>
      <c r="C62" s="17">
        <v>38499087</v>
      </c>
      <c r="D62" s="17">
        <v>28109324</v>
      </c>
      <c r="E62" s="17">
        <v>47979830</v>
      </c>
      <c r="F62" s="17">
        <v>28234787</v>
      </c>
      <c r="G62" s="17">
        <v>30698215</v>
      </c>
      <c r="H62" s="17">
        <v>71303010</v>
      </c>
      <c r="I62" s="17">
        <v>27876533</v>
      </c>
      <c r="J62" s="18">
        <f t="shared" si="8"/>
        <v>272700786</v>
      </c>
      <c r="K62" s="18"/>
      <c r="L62" s="25"/>
      <c r="M62" s="7"/>
      <c r="N62" s="7"/>
      <c r="O62" s="7"/>
    </row>
    <row r="63" spans="1:15" s="8" customFormat="1" ht="12.75">
      <c r="A63" s="15" t="s">
        <v>84</v>
      </c>
      <c r="B63" s="16" t="s">
        <v>85</v>
      </c>
      <c r="C63" s="17">
        <v>442844731.33</v>
      </c>
      <c r="D63" s="17">
        <v>255135176.16</v>
      </c>
      <c r="E63" s="17">
        <v>379348340.8</v>
      </c>
      <c r="F63" s="17">
        <v>453612812.32</v>
      </c>
      <c r="G63" s="17">
        <v>504703296.97</v>
      </c>
      <c r="H63" s="17">
        <v>385316732.13</v>
      </c>
      <c r="I63" s="17">
        <v>646790316.44</v>
      </c>
      <c r="J63" s="18">
        <f t="shared" si="8"/>
        <v>3067751406.15</v>
      </c>
      <c r="K63" s="18"/>
      <c r="L63" s="25"/>
      <c r="M63" s="7"/>
      <c r="N63" s="7"/>
      <c r="O63" s="7"/>
    </row>
    <row r="64" spans="1:15" s="8" customFormat="1" ht="12.75">
      <c r="A64" s="15" t="s">
        <v>87</v>
      </c>
      <c r="B64" s="16" t="s">
        <v>86</v>
      </c>
      <c r="C64" s="17">
        <v>608357334.63</v>
      </c>
      <c r="D64" s="17">
        <v>520391076.97</v>
      </c>
      <c r="E64" s="17">
        <v>1653095382.63</v>
      </c>
      <c r="F64" s="17">
        <v>1124859523.52</v>
      </c>
      <c r="G64" s="17">
        <v>749072939.04</v>
      </c>
      <c r="H64" s="17">
        <v>653072461.49</v>
      </c>
      <c r="I64" s="17">
        <v>1166141716.0600002</v>
      </c>
      <c r="J64" s="18">
        <f t="shared" si="8"/>
        <v>6474990434.34</v>
      </c>
      <c r="K64" s="18"/>
      <c r="L64" s="25"/>
      <c r="M64" s="7"/>
      <c r="N64" s="7"/>
      <c r="O64" s="7"/>
    </row>
    <row r="65" spans="1:15" s="8" customFormat="1" ht="12.75">
      <c r="A65" s="15" t="s">
        <v>89</v>
      </c>
      <c r="B65" s="16" t="s">
        <v>88</v>
      </c>
      <c r="C65" s="17">
        <v>0</v>
      </c>
      <c r="D65" s="17">
        <v>0</v>
      </c>
      <c r="E65" s="17">
        <v>0</v>
      </c>
      <c r="F65" s="17">
        <v>215923</v>
      </c>
      <c r="G65" s="17">
        <v>0</v>
      </c>
      <c r="H65" s="17">
        <v>0</v>
      </c>
      <c r="I65" s="17">
        <v>0</v>
      </c>
      <c r="J65" s="18">
        <f t="shared" si="8"/>
        <v>215923</v>
      </c>
      <c r="K65" s="18"/>
      <c r="L65" s="25"/>
      <c r="M65" s="7"/>
      <c r="N65" s="7"/>
      <c r="O65" s="7"/>
    </row>
    <row r="66" spans="1:15" s="6" customFormat="1" ht="12.75">
      <c r="A66" s="15" t="s">
        <v>90</v>
      </c>
      <c r="B66" s="12" t="s">
        <v>91</v>
      </c>
      <c r="C66" s="13">
        <v>23989527</v>
      </c>
      <c r="D66" s="13">
        <v>51804517</v>
      </c>
      <c r="E66" s="13">
        <v>13886039</v>
      </c>
      <c r="F66" s="13">
        <v>22972025</v>
      </c>
      <c r="G66" s="13">
        <v>23333844.5</v>
      </c>
      <c r="H66" s="13">
        <v>27509563.7</v>
      </c>
      <c r="I66" s="13">
        <v>9611329.3</v>
      </c>
      <c r="J66" s="14">
        <f t="shared" si="8"/>
        <v>173106845.5</v>
      </c>
      <c r="K66" s="14"/>
      <c r="L66" s="25"/>
      <c r="M66" s="5"/>
      <c r="N66" s="5"/>
      <c r="O66" s="5"/>
    </row>
    <row r="67" spans="1:15" s="6" customFormat="1" ht="12.75">
      <c r="A67" s="15" t="s">
        <v>92</v>
      </c>
      <c r="B67" s="12" t="s">
        <v>93</v>
      </c>
      <c r="C67" s="13">
        <v>30633000</v>
      </c>
      <c r="D67" s="13">
        <v>5518040</v>
      </c>
      <c r="E67" s="13">
        <v>17940510</v>
      </c>
      <c r="F67" s="13">
        <v>71232355</v>
      </c>
      <c r="G67" s="13">
        <v>35129520</v>
      </c>
      <c r="H67" s="13">
        <v>18108990</v>
      </c>
      <c r="I67" s="13">
        <v>540000</v>
      </c>
      <c r="J67" s="14">
        <f t="shared" si="8"/>
        <v>179102415</v>
      </c>
      <c r="K67" s="14"/>
      <c r="L67" s="25"/>
      <c r="M67" s="5"/>
      <c r="N67" s="5"/>
      <c r="O67" s="5"/>
    </row>
    <row r="68" spans="1:15" s="6" customFormat="1" ht="12.75">
      <c r="A68" s="15" t="s">
        <v>94</v>
      </c>
      <c r="B68" s="12" t="s">
        <v>95</v>
      </c>
      <c r="C68" s="13">
        <v>97146300</v>
      </c>
      <c r="D68" s="13">
        <v>192596300</v>
      </c>
      <c r="E68" s="13">
        <v>10542300</v>
      </c>
      <c r="F68" s="13">
        <v>184636300</v>
      </c>
      <c r="G68" s="13">
        <v>16626300</v>
      </c>
      <c r="H68" s="13">
        <v>107196300</v>
      </c>
      <c r="I68" s="13">
        <v>86456300</v>
      </c>
      <c r="J68" s="14">
        <f t="shared" si="8"/>
        <v>695200100</v>
      </c>
      <c r="K68" s="14"/>
      <c r="L68" s="25"/>
      <c r="M68" s="5"/>
      <c r="N68" s="5"/>
      <c r="O68" s="5"/>
    </row>
    <row r="69" spans="1:15" s="6" customFormat="1" ht="12.75">
      <c r="A69" s="15" t="s">
        <v>96</v>
      </c>
      <c r="B69" s="12" t="s">
        <v>97</v>
      </c>
      <c r="C69" s="13">
        <v>24957516</v>
      </c>
      <c r="D69" s="13">
        <v>48966452.7</v>
      </c>
      <c r="E69" s="13">
        <v>605788.68</v>
      </c>
      <c r="F69" s="13">
        <v>59539948</v>
      </c>
      <c r="G69" s="13">
        <v>41894480.2</v>
      </c>
      <c r="H69" s="13">
        <v>26786196.24</v>
      </c>
      <c r="I69" s="13">
        <v>24574153</v>
      </c>
      <c r="J69" s="14">
        <f t="shared" si="8"/>
        <v>227324534.82000002</v>
      </c>
      <c r="K69" s="14"/>
      <c r="L69" s="25"/>
      <c r="M69" s="5"/>
      <c r="N69" s="5"/>
      <c r="O69" s="5"/>
    </row>
    <row r="70" spans="1:15" s="6" customFormat="1" ht="12.75">
      <c r="A70" s="15" t="s">
        <v>98</v>
      </c>
      <c r="B70" s="12" t="s">
        <v>99</v>
      </c>
      <c r="C70" s="13">
        <v>2529000</v>
      </c>
      <c r="D70" s="13">
        <v>2042000</v>
      </c>
      <c r="E70" s="13">
        <v>0</v>
      </c>
      <c r="F70" s="13">
        <v>4162000</v>
      </c>
      <c r="G70" s="13">
        <v>2891100</v>
      </c>
      <c r="H70" s="13">
        <v>2484800</v>
      </c>
      <c r="I70" s="13">
        <v>2289500</v>
      </c>
      <c r="J70" s="14">
        <f t="shared" si="8"/>
        <v>16398400</v>
      </c>
      <c r="K70" s="14"/>
      <c r="L70" s="25"/>
      <c r="M70" s="5"/>
      <c r="N70" s="5"/>
      <c r="O70" s="5"/>
    </row>
    <row r="71" spans="1:15" s="6" customFormat="1" ht="12.75">
      <c r="A71" s="15" t="s">
        <v>100</v>
      </c>
      <c r="B71" s="12" t="s">
        <v>101</v>
      </c>
      <c r="C71" s="13">
        <v>2995271.06</v>
      </c>
      <c r="D71" s="13">
        <v>402930.55</v>
      </c>
      <c r="E71" s="13">
        <v>0</v>
      </c>
      <c r="F71" s="13">
        <v>0</v>
      </c>
      <c r="G71" s="13">
        <v>0</v>
      </c>
      <c r="H71" s="13">
        <v>15632128</v>
      </c>
      <c r="I71" s="13">
        <v>3900768</v>
      </c>
      <c r="J71" s="14">
        <f t="shared" si="8"/>
        <v>22931097.61</v>
      </c>
      <c r="K71" s="14"/>
      <c r="L71" s="25"/>
      <c r="M71" s="5"/>
      <c r="N71" s="5"/>
      <c r="O71" s="5"/>
    </row>
    <row r="72" spans="1:15" s="6" customFormat="1" ht="12.75">
      <c r="A72" s="15" t="s">
        <v>103</v>
      </c>
      <c r="B72" s="12" t="s">
        <v>102</v>
      </c>
      <c r="C72" s="13">
        <v>53862176.62</v>
      </c>
      <c r="D72" s="13">
        <v>129708327.83</v>
      </c>
      <c r="E72" s="13">
        <v>155570837.26</v>
      </c>
      <c r="F72" s="13">
        <v>143823441.68</v>
      </c>
      <c r="G72" s="13">
        <v>151081126.85999998</v>
      </c>
      <c r="H72" s="13">
        <v>126245197.51</v>
      </c>
      <c r="I72" s="13">
        <v>147704829.21</v>
      </c>
      <c r="J72" s="14">
        <f t="shared" si="8"/>
        <v>907995936.97</v>
      </c>
      <c r="K72" s="14"/>
      <c r="L72" s="25"/>
      <c r="M72" s="5"/>
      <c r="N72" s="5"/>
      <c r="O72" s="5"/>
    </row>
    <row r="73" spans="1:15" s="6" customFormat="1" ht="12.75">
      <c r="A73" s="15" t="s">
        <v>104</v>
      </c>
      <c r="B73" s="12" t="s">
        <v>154</v>
      </c>
      <c r="C73" s="13">
        <v>174781599.2</v>
      </c>
      <c r="D73" s="13">
        <v>167784412.12</v>
      </c>
      <c r="E73" s="13">
        <v>276883308.1</v>
      </c>
      <c r="F73" s="13">
        <v>84102356.1</v>
      </c>
      <c r="G73" s="13">
        <v>460455155.2</v>
      </c>
      <c r="H73" s="13">
        <v>247741162.4</v>
      </c>
      <c r="I73" s="13">
        <v>223190248.02</v>
      </c>
      <c r="J73" s="14">
        <f t="shared" si="8"/>
        <v>1634938241.14</v>
      </c>
      <c r="K73" s="14"/>
      <c r="L73" s="25"/>
      <c r="M73" s="5"/>
      <c r="N73" s="5"/>
      <c r="O73" s="5"/>
    </row>
    <row r="74" spans="1:12" ht="12.75">
      <c r="A74" s="60">
        <v>481</v>
      </c>
      <c r="B74" s="60" t="s">
        <v>105</v>
      </c>
      <c r="C74" s="61">
        <v>50448289.77</v>
      </c>
      <c r="D74" s="61">
        <v>79170365.15</v>
      </c>
      <c r="E74" s="61">
        <v>112724804.96</v>
      </c>
      <c r="F74" s="61">
        <v>82176595.97</v>
      </c>
      <c r="G74" s="61">
        <v>187020951.41</v>
      </c>
      <c r="H74" s="61">
        <v>148564554.3</v>
      </c>
      <c r="I74" s="61">
        <v>192777434.51</v>
      </c>
      <c r="J74" s="34">
        <f t="shared" si="8"/>
        <v>852882996.0699999</v>
      </c>
      <c r="K74" s="34">
        <v>1416580000</v>
      </c>
      <c r="L74" s="68">
        <f aca="true" t="shared" si="9" ref="L74:L105">J74/K74</f>
        <v>0.6020718886826018</v>
      </c>
    </row>
    <row r="75" spans="1:12" ht="51.75" customHeight="1">
      <c r="A75" s="69"/>
      <c r="B75" s="70" t="s">
        <v>155</v>
      </c>
      <c r="C75" s="71"/>
      <c r="D75" s="71"/>
      <c r="E75" s="71"/>
      <c r="F75" s="71"/>
      <c r="G75" s="71"/>
      <c r="H75" s="71"/>
      <c r="I75" s="71"/>
      <c r="J75" s="72"/>
      <c r="K75" s="72"/>
      <c r="L75" s="73"/>
    </row>
    <row r="76" spans="1:12" ht="12.75">
      <c r="A76" s="9">
        <v>482</v>
      </c>
      <c r="B76" s="9" t="s">
        <v>106</v>
      </c>
      <c r="C76" s="10">
        <v>183786608.12</v>
      </c>
      <c r="D76" s="10">
        <v>167450386.51</v>
      </c>
      <c r="E76" s="10">
        <v>150266227.08</v>
      </c>
      <c r="F76" s="10">
        <v>196725103.55</v>
      </c>
      <c r="G76" s="10">
        <v>168364500.65</v>
      </c>
      <c r="H76" s="10">
        <v>216950458.15</v>
      </c>
      <c r="I76" s="10">
        <v>-1857565.92</v>
      </c>
      <c r="J76" s="11">
        <f t="shared" si="8"/>
        <v>1081685718.1399999</v>
      </c>
      <c r="K76" s="11">
        <v>2588212471</v>
      </c>
      <c r="L76" s="25">
        <f t="shared" si="9"/>
        <v>0.4179277127592512</v>
      </c>
    </row>
    <row r="77" spans="1:12" ht="12.75">
      <c r="A77" s="9">
        <v>483</v>
      </c>
      <c r="B77" s="9" t="s">
        <v>107</v>
      </c>
      <c r="C77" s="10">
        <v>23814560.25</v>
      </c>
      <c r="D77" s="10">
        <v>28455568.84</v>
      </c>
      <c r="E77" s="10">
        <v>52783958.44</v>
      </c>
      <c r="F77" s="10">
        <v>36270017.13</v>
      </c>
      <c r="G77" s="10">
        <v>66304978.03</v>
      </c>
      <c r="H77" s="10">
        <v>41087840.91</v>
      </c>
      <c r="I77" s="10">
        <v>91720945.27</v>
      </c>
      <c r="J77" s="11">
        <f t="shared" si="8"/>
        <v>340437868.87</v>
      </c>
      <c r="K77" s="11">
        <v>758160000</v>
      </c>
      <c r="L77" s="25">
        <f t="shared" si="9"/>
        <v>0.4490316936662446</v>
      </c>
    </row>
    <row r="78" spans="1:12" ht="25.5">
      <c r="A78" s="9">
        <v>484</v>
      </c>
      <c r="B78" s="9" t="s">
        <v>108</v>
      </c>
      <c r="C78" s="10">
        <v>0</v>
      </c>
      <c r="D78" s="10">
        <v>0</v>
      </c>
      <c r="E78" s="10">
        <v>0</v>
      </c>
      <c r="F78" s="10">
        <v>0</v>
      </c>
      <c r="G78" s="10">
        <v>13000000</v>
      </c>
      <c r="H78" s="10">
        <v>0</v>
      </c>
      <c r="I78" s="10">
        <v>24000000</v>
      </c>
      <c r="J78" s="11">
        <f t="shared" si="8"/>
        <v>37000000</v>
      </c>
      <c r="K78" s="11">
        <v>60020000</v>
      </c>
      <c r="L78" s="25">
        <f t="shared" si="9"/>
        <v>0.6164611796067977</v>
      </c>
    </row>
    <row r="79" spans="1:12" ht="12.75">
      <c r="A79" s="9">
        <v>485</v>
      </c>
      <c r="B79" s="9" t="s">
        <v>109</v>
      </c>
      <c r="C79" s="10">
        <v>0</v>
      </c>
      <c r="D79" s="10">
        <v>8086400</v>
      </c>
      <c r="E79" s="10">
        <v>1482446.23</v>
      </c>
      <c r="F79" s="10">
        <v>0</v>
      </c>
      <c r="G79" s="10">
        <v>217281.41</v>
      </c>
      <c r="H79" s="10">
        <v>0</v>
      </c>
      <c r="I79" s="10">
        <v>2396995.58</v>
      </c>
      <c r="J79" s="11">
        <f t="shared" si="8"/>
        <v>12183123.22</v>
      </c>
      <c r="K79" s="11">
        <v>170828000</v>
      </c>
      <c r="L79" s="25">
        <f t="shared" si="9"/>
        <v>0.07131806975437283</v>
      </c>
    </row>
    <row r="80" spans="1:12" ht="12.75">
      <c r="A80" s="9" t="s">
        <v>40</v>
      </c>
      <c r="B80" s="9" t="s">
        <v>41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1">
        <v>0</v>
      </c>
      <c r="K80" s="11">
        <v>5041622985</v>
      </c>
      <c r="L80" s="25">
        <f t="shared" si="9"/>
        <v>0</v>
      </c>
    </row>
    <row r="81" spans="1:12" ht="12.75">
      <c r="A81" s="9">
        <v>511</v>
      </c>
      <c r="B81" s="9" t="s">
        <v>110</v>
      </c>
      <c r="C81" s="10">
        <f>SUM(C82:C90)</f>
        <v>163671444.34</v>
      </c>
      <c r="D81" s="10">
        <f aca="true" t="shared" si="10" ref="D81:I81">SUM(D82:D90)</f>
        <v>106326334.11</v>
      </c>
      <c r="E81" s="10">
        <f t="shared" si="10"/>
        <v>202988204.77</v>
      </c>
      <c r="F81" s="10">
        <f t="shared" si="10"/>
        <v>356064850.67</v>
      </c>
      <c r="G81" s="10">
        <f t="shared" si="10"/>
        <v>463592727.03</v>
      </c>
      <c r="H81" s="10">
        <f t="shared" si="10"/>
        <v>589732260.04</v>
      </c>
      <c r="I81" s="10">
        <f t="shared" si="10"/>
        <v>1021528148.38</v>
      </c>
      <c r="J81" s="11">
        <f aca="true" t="shared" si="11" ref="J81:J103">SUM(C81:I81)</f>
        <v>2903903969.34</v>
      </c>
      <c r="K81" s="11">
        <f>SUM(K82:K90)</f>
        <v>11474045452</v>
      </c>
      <c r="L81" s="25">
        <f t="shared" si="9"/>
        <v>0.2530845795833789</v>
      </c>
    </row>
    <row r="82" spans="1:15" s="6" customFormat="1" ht="12">
      <c r="A82" s="12"/>
      <c r="B82" s="12" t="s">
        <v>18</v>
      </c>
      <c r="C82" s="13">
        <v>24158666.66</v>
      </c>
      <c r="D82" s="13">
        <v>24158666</v>
      </c>
      <c r="E82" s="13">
        <v>24158666</v>
      </c>
      <c r="F82" s="13">
        <v>250543358</v>
      </c>
      <c r="G82" s="13">
        <v>300000000</v>
      </c>
      <c r="H82" s="13">
        <v>345870024</v>
      </c>
      <c r="I82" s="13">
        <v>691248059.14</v>
      </c>
      <c r="J82" s="14">
        <f t="shared" si="11"/>
        <v>1660137439.8</v>
      </c>
      <c r="K82" s="14">
        <v>5235000000</v>
      </c>
      <c r="L82" s="26">
        <f t="shared" si="9"/>
        <v>0.3171227201146132</v>
      </c>
      <c r="M82" s="5"/>
      <c r="N82" s="5"/>
      <c r="O82" s="5"/>
    </row>
    <row r="83" spans="1:15" s="6" customFormat="1" ht="12">
      <c r="A83" s="12"/>
      <c r="B83" s="12" t="s">
        <v>19</v>
      </c>
      <c r="C83" s="13">
        <v>48480179.71</v>
      </c>
      <c r="D83" s="13">
        <v>52322613.03</v>
      </c>
      <c r="E83" s="13">
        <v>41265266.77</v>
      </c>
      <c r="F83" s="13">
        <v>33034721.76</v>
      </c>
      <c r="G83" s="13">
        <v>2671025.49</v>
      </c>
      <c r="H83" s="13">
        <v>82845940.87</v>
      </c>
      <c r="I83" s="13">
        <v>54108894.2</v>
      </c>
      <c r="J83" s="14">
        <f t="shared" si="11"/>
        <v>314728641.83000004</v>
      </c>
      <c r="K83" s="14">
        <v>834000000</v>
      </c>
      <c r="L83" s="26">
        <f t="shared" si="9"/>
        <v>0.37737247221822545</v>
      </c>
      <c r="M83" s="5"/>
      <c r="N83" s="5"/>
      <c r="O83" s="5"/>
    </row>
    <row r="84" spans="1:15" s="6" customFormat="1" ht="12">
      <c r="A84" s="12"/>
      <c r="B84" s="12" t="s">
        <v>20</v>
      </c>
      <c r="C84" s="13">
        <v>0</v>
      </c>
      <c r="D84" s="13">
        <v>0</v>
      </c>
      <c r="E84" s="13">
        <v>0</v>
      </c>
      <c r="F84" s="13">
        <v>0</v>
      </c>
      <c r="G84" s="13">
        <v>129964867.07</v>
      </c>
      <c r="H84" s="13">
        <v>53267661.72</v>
      </c>
      <c r="I84" s="13">
        <v>40370000</v>
      </c>
      <c r="J84" s="14">
        <f t="shared" si="11"/>
        <v>223602528.79</v>
      </c>
      <c r="K84" s="14">
        <v>702000000</v>
      </c>
      <c r="L84" s="26">
        <f t="shared" si="9"/>
        <v>0.31852212078347575</v>
      </c>
      <c r="M84" s="5"/>
      <c r="N84" s="5"/>
      <c r="O84" s="5"/>
    </row>
    <row r="85" spans="1:15" s="6" customFormat="1" ht="12">
      <c r="A85" s="12"/>
      <c r="B85" s="12" t="s">
        <v>21</v>
      </c>
      <c r="C85" s="13">
        <v>25200678</v>
      </c>
      <c r="D85" s="13">
        <v>11414505</v>
      </c>
      <c r="E85" s="13">
        <v>60764526</v>
      </c>
      <c r="F85" s="13">
        <v>7311220</v>
      </c>
      <c r="G85" s="13">
        <v>17640761</v>
      </c>
      <c r="H85" s="13">
        <v>14389054</v>
      </c>
      <c r="I85" s="13">
        <v>4874615.58</v>
      </c>
      <c r="J85" s="14">
        <f t="shared" si="11"/>
        <v>141595359.58</v>
      </c>
      <c r="K85" s="14">
        <v>1005875000</v>
      </c>
      <c r="L85" s="26">
        <f t="shared" si="9"/>
        <v>0.1407683455498944</v>
      </c>
      <c r="M85" s="5"/>
      <c r="N85" s="5"/>
      <c r="O85" s="5"/>
    </row>
    <row r="86" spans="1:15" s="6" customFormat="1" ht="12">
      <c r="A86" s="12"/>
      <c r="B86" s="12" t="s">
        <v>22</v>
      </c>
      <c r="C86" s="13">
        <v>60000000</v>
      </c>
      <c r="D86" s="13">
        <v>0</v>
      </c>
      <c r="E86" s="13">
        <v>60000000</v>
      </c>
      <c r="F86" s="13">
        <v>0</v>
      </c>
      <c r="G86" s="13">
        <v>0</v>
      </c>
      <c r="H86" s="13">
        <v>0</v>
      </c>
      <c r="I86" s="13">
        <v>0</v>
      </c>
      <c r="J86" s="14">
        <f t="shared" si="11"/>
        <v>120000000</v>
      </c>
      <c r="K86" s="14">
        <v>120000000</v>
      </c>
      <c r="L86" s="26">
        <f t="shared" si="9"/>
        <v>1</v>
      </c>
      <c r="M86" s="5"/>
      <c r="N86" s="5"/>
      <c r="O86" s="5"/>
    </row>
    <row r="87" spans="1:15" s="6" customFormat="1" ht="12">
      <c r="A87" s="12"/>
      <c r="B87" s="12" t="s">
        <v>23</v>
      </c>
      <c r="C87" s="13">
        <v>0</v>
      </c>
      <c r="D87" s="13">
        <v>0</v>
      </c>
      <c r="E87" s="13">
        <v>0</v>
      </c>
      <c r="F87" s="13">
        <v>39997293.62</v>
      </c>
      <c r="G87" s="13">
        <v>0</v>
      </c>
      <c r="H87" s="13">
        <v>0</v>
      </c>
      <c r="I87" s="13">
        <v>60000000</v>
      </c>
      <c r="J87" s="14">
        <f t="shared" si="11"/>
        <v>99997293.62</v>
      </c>
      <c r="K87" s="14">
        <v>1000000000</v>
      </c>
      <c r="L87" s="26">
        <f t="shared" si="9"/>
        <v>0.09999729362000001</v>
      </c>
      <c r="M87" s="5"/>
      <c r="N87" s="5"/>
      <c r="O87" s="5"/>
    </row>
    <row r="88" spans="1:15" s="6" customFormat="1" ht="12">
      <c r="A88" s="12"/>
      <c r="B88" s="12" t="s">
        <v>24</v>
      </c>
      <c r="C88" s="13">
        <v>0</v>
      </c>
      <c r="D88" s="13">
        <v>0</v>
      </c>
      <c r="E88" s="13">
        <v>0</v>
      </c>
      <c r="F88" s="13">
        <v>11767118.94</v>
      </c>
      <c r="G88" s="13">
        <v>335421.92</v>
      </c>
      <c r="H88" s="13">
        <v>47791218.95</v>
      </c>
      <c r="I88" s="13">
        <v>31287878.64</v>
      </c>
      <c r="J88" s="14">
        <f t="shared" si="11"/>
        <v>91181638.45</v>
      </c>
      <c r="K88" s="14">
        <v>330700000</v>
      </c>
      <c r="L88" s="26">
        <f t="shared" si="9"/>
        <v>0.27572312806168736</v>
      </c>
      <c r="M88" s="5"/>
      <c r="N88" s="5"/>
      <c r="O88" s="5"/>
    </row>
    <row r="89" spans="1:15" s="6" customFormat="1" ht="12">
      <c r="A89" s="12"/>
      <c r="B89" s="12" t="s">
        <v>25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82843568.37</v>
      </c>
      <c r="J89" s="14">
        <f t="shared" si="11"/>
        <v>82843568.37</v>
      </c>
      <c r="K89" s="14">
        <v>570000000</v>
      </c>
      <c r="L89" s="26">
        <f t="shared" si="9"/>
        <v>0.14533959363157894</v>
      </c>
      <c r="M89" s="5"/>
      <c r="N89" s="5"/>
      <c r="O89" s="5"/>
    </row>
    <row r="90" spans="1:15" s="8" customFormat="1" ht="12.75">
      <c r="A90" s="16"/>
      <c r="B90" s="12" t="s">
        <v>26</v>
      </c>
      <c r="C90" s="13">
        <v>5831919.969999999</v>
      </c>
      <c r="D90" s="13">
        <v>18430550.08</v>
      </c>
      <c r="E90" s="13">
        <v>16799746</v>
      </c>
      <c r="F90" s="13">
        <v>13411138.350000024</v>
      </c>
      <c r="G90" s="13">
        <v>12980651.549999952</v>
      </c>
      <c r="H90" s="13">
        <v>45568360.49999988</v>
      </c>
      <c r="I90" s="13">
        <v>56795132.44999993</v>
      </c>
      <c r="J90" s="14">
        <f t="shared" si="11"/>
        <v>169817498.8999998</v>
      </c>
      <c r="K90" s="14">
        <v>1676470452</v>
      </c>
      <c r="L90" s="26">
        <f t="shared" si="9"/>
        <v>0.10129465669819022</v>
      </c>
      <c r="M90" s="7"/>
      <c r="N90" s="7"/>
      <c r="O90" s="7"/>
    </row>
    <row r="91" spans="1:12" ht="12.75">
      <c r="A91" s="9">
        <v>512</v>
      </c>
      <c r="B91" s="9" t="s">
        <v>111</v>
      </c>
      <c r="C91" s="10">
        <f>SUM(C92:C97)</f>
        <v>241865337.17</v>
      </c>
      <c r="D91" s="10">
        <f aca="true" t="shared" si="12" ref="D91:I91">SUM(D92:D97)</f>
        <v>65985053.89</v>
      </c>
      <c r="E91" s="10">
        <f t="shared" si="12"/>
        <v>482800486.67</v>
      </c>
      <c r="F91" s="10">
        <f t="shared" si="12"/>
        <v>542367772.03</v>
      </c>
      <c r="G91" s="10">
        <f t="shared" si="12"/>
        <v>146833874.29</v>
      </c>
      <c r="H91" s="10">
        <f t="shared" si="12"/>
        <v>699556535.39</v>
      </c>
      <c r="I91" s="10">
        <f t="shared" si="12"/>
        <v>1609572466.48</v>
      </c>
      <c r="J91" s="11">
        <f t="shared" si="11"/>
        <v>3788981525.92</v>
      </c>
      <c r="K91" s="11">
        <f>SUM(K92:K97)</f>
        <v>10319409000</v>
      </c>
      <c r="L91" s="25">
        <f t="shared" si="9"/>
        <v>0.3671703995761773</v>
      </c>
    </row>
    <row r="92" spans="1:15" s="6" customFormat="1" ht="12">
      <c r="A92" s="12"/>
      <c r="B92" s="12" t="s">
        <v>156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400000000</v>
      </c>
      <c r="I92" s="13">
        <v>1226000000</v>
      </c>
      <c r="J92" s="14">
        <f t="shared" si="11"/>
        <v>1626000000</v>
      </c>
      <c r="K92" s="14">
        <v>4057500000</v>
      </c>
      <c r="L92" s="26">
        <f t="shared" si="9"/>
        <v>0.4007393715341959</v>
      </c>
      <c r="M92" s="5"/>
      <c r="N92" s="5"/>
      <c r="O92" s="5"/>
    </row>
    <row r="93" spans="1:15" s="6" customFormat="1" ht="12">
      <c r="A93" s="12"/>
      <c r="B93" s="12" t="s">
        <v>21</v>
      </c>
      <c r="C93" s="13">
        <v>129461961</v>
      </c>
      <c r="D93" s="13">
        <v>42688698</v>
      </c>
      <c r="E93" s="13">
        <v>17849210</v>
      </c>
      <c r="F93" s="13">
        <v>436052084</v>
      </c>
      <c r="G93" s="13">
        <v>120802190</v>
      </c>
      <c r="H93" s="13">
        <v>176668966</v>
      </c>
      <c r="I93" s="13">
        <v>206244872.68</v>
      </c>
      <c r="J93" s="14">
        <f t="shared" si="11"/>
        <v>1129767981.68</v>
      </c>
      <c r="K93" s="14">
        <v>2300000000</v>
      </c>
      <c r="L93" s="26">
        <f t="shared" si="9"/>
        <v>0.4912034702956522</v>
      </c>
      <c r="M93" s="5"/>
      <c r="N93" s="5"/>
      <c r="O93" s="5"/>
    </row>
    <row r="94" spans="1:15" s="6" customFormat="1" ht="12">
      <c r="A94" s="12"/>
      <c r="B94" s="12" t="s">
        <v>27</v>
      </c>
      <c r="C94" s="13">
        <v>81075831.2</v>
      </c>
      <c r="D94" s="13">
        <v>0</v>
      </c>
      <c r="E94" s="13">
        <v>400069939</v>
      </c>
      <c r="F94" s="13">
        <v>2634202.06</v>
      </c>
      <c r="G94" s="13">
        <v>8507.5</v>
      </c>
      <c r="H94" s="13">
        <v>7057903.6</v>
      </c>
      <c r="I94" s="13">
        <v>21799078.94</v>
      </c>
      <c r="J94" s="14">
        <f t="shared" si="11"/>
        <v>512645462.3</v>
      </c>
      <c r="K94" s="14">
        <v>900000000</v>
      </c>
      <c r="L94" s="26">
        <f t="shared" si="9"/>
        <v>0.5696060692222222</v>
      </c>
      <c r="M94" s="5"/>
      <c r="N94" s="5"/>
      <c r="O94" s="5"/>
    </row>
    <row r="95" spans="1:15" s="6" customFormat="1" ht="12">
      <c r="A95" s="12"/>
      <c r="B95" s="12" t="s">
        <v>28</v>
      </c>
      <c r="C95" s="13">
        <v>0</v>
      </c>
      <c r="D95" s="13">
        <v>1386373</v>
      </c>
      <c r="E95" s="13">
        <v>0</v>
      </c>
      <c r="F95" s="13">
        <v>0</v>
      </c>
      <c r="G95" s="13">
        <v>0</v>
      </c>
      <c r="H95" s="13">
        <v>70000000</v>
      </c>
      <c r="I95" s="13">
        <v>170000000</v>
      </c>
      <c r="J95" s="14">
        <f t="shared" si="11"/>
        <v>241386373</v>
      </c>
      <c r="K95" s="14">
        <v>1003000000</v>
      </c>
      <c r="L95" s="26">
        <f t="shared" si="9"/>
        <v>0.24066437986041875</v>
      </c>
      <c r="M95" s="5"/>
      <c r="N95" s="5"/>
      <c r="O95" s="5"/>
    </row>
    <row r="96" spans="1:15" s="6" customFormat="1" ht="12">
      <c r="A96" s="12"/>
      <c r="B96" s="12" t="s">
        <v>19</v>
      </c>
      <c r="C96" s="13">
        <v>7780422.62</v>
      </c>
      <c r="D96" s="13">
        <v>12816163.19</v>
      </c>
      <c r="E96" s="13">
        <v>50512485.78</v>
      </c>
      <c r="F96" s="13">
        <v>20878596.97</v>
      </c>
      <c r="G96" s="13">
        <v>5083780.9</v>
      </c>
      <c r="H96" s="13">
        <v>12802121.61</v>
      </c>
      <c r="I96" s="13">
        <v>7701957.03</v>
      </c>
      <c r="J96" s="14">
        <f t="shared" si="11"/>
        <v>117575528.10000001</v>
      </c>
      <c r="K96" s="14">
        <v>354000000</v>
      </c>
      <c r="L96" s="26">
        <f t="shared" si="9"/>
        <v>0.33213426016949155</v>
      </c>
      <c r="M96" s="5"/>
      <c r="N96" s="5"/>
      <c r="O96" s="5"/>
    </row>
    <row r="97" spans="1:15" s="6" customFormat="1" ht="12">
      <c r="A97" s="12"/>
      <c r="B97" s="12" t="s">
        <v>29</v>
      </c>
      <c r="C97" s="13">
        <v>23547122.349999994</v>
      </c>
      <c r="D97" s="13">
        <v>9093819.700000003</v>
      </c>
      <c r="E97" s="13">
        <v>14368851.890000045</v>
      </c>
      <c r="F97" s="13">
        <v>82802889</v>
      </c>
      <c r="G97" s="13">
        <v>20939395.889999986</v>
      </c>
      <c r="H97" s="13">
        <v>33027544.179999948</v>
      </c>
      <c r="I97" s="13">
        <v>-22173442.170000076</v>
      </c>
      <c r="J97" s="14">
        <f t="shared" si="11"/>
        <v>161606180.8399999</v>
      </c>
      <c r="K97" s="14">
        <v>1704909000</v>
      </c>
      <c r="L97" s="26">
        <f t="shared" si="9"/>
        <v>0.09478874288305118</v>
      </c>
      <c r="M97" s="5"/>
      <c r="N97" s="5"/>
      <c r="O97" s="5"/>
    </row>
    <row r="98" spans="1:12" ht="12.75">
      <c r="A98" s="9">
        <v>513</v>
      </c>
      <c r="B98" s="9" t="s">
        <v>112</v>
      </c>
      <c r="C98" s="10">
        <v>0</v>
      </c>
      <c r="D98" s="10">
        <v>0</v>
      </c>
      <c r="E98" s="10">
        <v>0</v>
      </c>
      <c r="F98" s="10">
        <v>2534708</v>
      </c>
      <c r="G98" s="10">
        <v>0</v>
      </c>
      <c r="H98" s="10">
        <v>0</v>
      </c>
      <c r="I98" s="10">
        <v>0</v>
      </c>
      <c r="J98" s="11">
        <f t="shared" si="11"/>
        <v>2534708</v>
      </c>
      <c r="K98" s="11">
        <v>13250000</v>
      </c>
      <c r="L98" s="25">
        <f t="shared" si="9"/>
        <v>0.19129871698113207</v>
      </c>
    </row>
    <row r="99" spans="1:12" ht="12.75">
      <c r="A99" s="9">
        <v>521</v>
      </c>
      <c r="B99" s="9" t="s">
        <v>113</v>
      </c>
      <c r="C99" s="10">
        <v>0</v>
      </c>
      <c r="D99" s="10">
        <v>0</v>
      </c>
      <c r="E99" s="10">
        <v>39066000</v>
      </c>
      <c r="F99" s="10">
        <v>165673340</v>
      </c>
      <c r="G99" s="10">
        <v>33335100</v>
      </c>
      <c r="H99" s="10">
        <v>5552791.2</v>
      </c>
      <c r="I99" s="10">
        <v>28665134</v>
      </c>
      <c r="J99" s="11">
        <f t="shared" si="11"/>
        <v>272292365.2</v>
      </c>
      <c r="K99" s="11">
        <v>320000000</v>
      </c>
      <c r="L99" s="25">
        <f t="shared" si="9"/>
        <v>0.8509136412499999</v>
      </c>
    </row>
    <row r="100" spans="1:12" ht="12.75">
      <c r="A100" s="9">
        <v>541</v>
      </c>
      <c r="B100" s="9" t="s">
        <v>114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49999986</v>
      </c>
      <c r="J100" s="11">
        <f t="shared" si="11"/>
        <v>49999986</v>
      </c>
      <c r="K100" s="11">
        <v>390000000</v>
      </c>
      <c r="L100" s="25">
        <f t="shared" si="9"/>
        <v>0.1282050923076923</v>
      </c>
    </row>
    <row r="101" spans="1:12" ht="12.75">
      <c r="A101" s="9">
        <v>611</v>
      </c>
      <c r="B101" s="9" t="s">
        <v>17</v>
      </c>
      <c r="C101" s="10">
        <v>286922986</v>
      </c>
      <c r="D101" s="10">
        <v>197812824</v>
      </c>
      <c r="E101" s="10">
        <v>1486315647.64</v>
      </c>
      <c r="F101" s="10">
        <v>565862195.96</v>
      </c>
      <c r="G101" s="10">
        <v>6101662658</v>
      </c>
      <c r="H101" s="10">
        <v>2699104300</v>
      </c>
      <c r="I101" s="10">
        <v>3438938186.05</v>
      </c>
      <c r="J101" s="11">
        <f t="shared" si="11"/>
        <v>14776618797.650002</v>
      </c>
      <c r="K101" s="11">
        <v>16207614000</v>
      </c>
      <c r="L101" s="25">
        <f t="shared" si="9"/>
        <v>0.9117084598417757</v>
      </c>
    </row>
    <row r="102" spans="1:12" ht="12.75">
      <c r="A102" s="9">
        <v>613</v>
      </c>
      <c r="B102" s="9" t="s">
        <v>115</v>
      </c>
      <c r="C102" s="10">
        <v>0</v>
      </c>
      <c r="D102" s="10">
        <v>0</v>
      </c>
      <c r="E102" s="10">
        <v>0</v>
      </c>
      <c r="F102" s="10">
        <v>0</v>
      </c>
      <c r="G102" s="10">
        <v>79697314.69</v>
      </c>
      <c r="H102" s="10">
        <v>0</v>
      </c>
      <c r="I102" s="10">
        <v>0</v>
      </c>
      <c r="J102" s="11">
        <f t="shared" si="11"/>
        <v>79697314.69</v>
      </c>
      <c r="K102" s="11">
        <v>216102000</v>
      </c>
      <c r="L102" s="25">
        <f t="shared" si="9"/>
        <v>0.36879489634524437</v>
      </c>
    </row>
    <row r="103" spans="1:12" ht="12.75">
      <c r="A103" s="9">
        <v>621</v>
      </c>
      <c r="B103" s="9" t="s">
        <v>116</v>
      </c>
      <c r="C103" s="10">
        <v>65373375</v>
      </c>
      <c r="D103" s="10">
        <v>0</v>
      </c>
      <c r="E103" s="10">
        <v>433510</v>
      </c>
      <c r="F103" s="10">
        <v>211364565</v>
      </c>
      <c r="G103" s="10">
        <v>170287315</v>
      </c>
      <c r="H103" s="10">
        <v>235086460</v>
      </c>
      <c r="I103" s="10">
        <v>100000000</v>
      </c>
      <c r="J103" s="11">
        <f t="shared" si="11"/>
        <v>782545225</v>
      </c>
      <c r="K103" s="11">
        <v>2438887000</v>
      </c>
      <c r="L103" s="25">
        <f t="shared" si="9"/>
        <v>0.32086161638485095</v>
      </c>
    </row>
    <row r="104" spans="1:12" ht="12.75">
      <c r="A104" s="9"/>
      <c r="B104" s="9"/>
      <c r="C104" s="10"/>
      <c r="D104" s="10"/>
      <c r="E104" s="10"/>
      <c r="F104" s="10"/>
      <c r="G104" s="10"/>
      <c r="H104" s="10"/>
      <c r="I104" s="10"/>
      <c r="J104" s="10"/>
      <c r="K104" s="11"/>
      <c r="L104" s="25"/>
    </row>
    <row r="105" spans="1:12" ht="12.75">
      <c r="A105" s="9"/>
      <c r="B105" s="19" t="s">
        <v>37</v>
      </c>
      <c r="C105" s="11">
        <f aca="true" t="shared" si="13" ref="C105:K105">C5+C11+SUM(C17:C25)+SUM(C29:C36)+SUM(C43:C45)+C52+SUM(C58:C59)+SUM(C74:C81)+C91+SUM(C98:C104)</f>
        <v>22295840782.709995</v>
      </c>
      <c r="D105" s="11">
        <f t="shared" si="13"/>
        <v>22171752583.81</v>
      </c>
      <c r="E105" s="11">
        <f t="shared" si="13"/>
        <v>26349344953.71</v>
      </c>
      <c r="F105" s="11">
        <f t="shared" si="13"/>
        <v>29300548811.309998</v>
      </c>
      <c r="G105" s="11">
        <f t="shared" si="13"/>
        <v>33224251875.649998</v>
      </c>
      <c r="H105" s="11">
        <f t="shared" si="13"/>
        <v>32371382107.69</v>
      </c>
      <c r="I105" s="11">
        <f t="shared" si="13"/>
        <v>32681425496.469997</v>
      </c>
      <c r="J105" s="11">
        <f t="shared" si="13"/>
        <v>198394546611.35004</v>
      </c>
      <c r="K105" s="11">
        <f t="shared" si="13"/>
        <v>374640618000</v>
      </c>
      <c r="L105" s="25">
        <f t="shared" si="9"/>
        <v>0.5295596288263384</v>
      </c>
    </row>
  </sheetData>
  <mergeCells count="1">
    <mergeCell ref="A2:J2"/>
  </mergeCells>
  <printOptions/>
  <pageMargins left="2.09" right="0.15748031496062992" top="0.1968503937007874" bottom="0.1968503937007874" header="0.5118110236220472" footer="0.5118110236220472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5"/>
  <sheetViews>
    <sheetView tabSelected="1" view="pageBreakPreview" zoomScaleSheetLayoutView="100" workbookViewId="0" topLeftCell="A47">
      <selection activeCell="A7" sqref="A1:IV16384"/>
    </sheetView>
  </sheetViews>
  <sheetFormatPr defaultColWidth="9.140625" defaultRowHeight="12.75"/>
  <cols>
    <col min="1" max="1" width="8.8515625" style="1" customWidth="1"/>
    <col min="2" max="2" width="93.140625" style="1" customWidth="1"/>
    <col min="3" max="9" width="16.28125" style="2" customWidth="1"/>
    <col min="10" max="10" width="17.8515625" style="2" customWidth="1"/>
    <col min="11" max="11" width="26.421875" style="3" bestFit="1" customWidth="1"/>
    <col min="12" max="12" width="11.7109375" style="22" customWidth="1"/>
    <col min="13" max="13" width="17.421875" style="2" bestFit="1" customWidth="1"/>
    <col min="14" max="15" width="14.28125" style="2" customWidth="1"/>
    <col min="16" max="16384" width="8.8515625" style="4" customWidth="1"/>
  </cols>
  <sheetData>
    <row r="2" spans="1:12" ht="12.75">
      <c r="A2" s="77" t="s">
        <v>199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4" spans="1:2" ht="16.5" thickBot="1">
      <c r="A4" s="80" t="s">
        <v>45</v>
      </c>
      <c r="B4" s="80"/>
    </row>
    <row r="5" spans="1:12" ht="27.75" customHeight="1">
      <c r="A5" s="81" t="s">
        <v>124</v>
      </c>
      <c r="B5" s="82"/>
      <c r="C5" s="41" t="s">
        <v>117</v>
      </c>
      <c r="D5" s="41" t="s">
        <v>118</v>
      </c>
      <c r="E5" s="41" t="s">
        <v>119</v>
      </c>
      <c r="F5" s="41" t="s">
        <v>120</v>
      </c>
      <c r="G5" s="41" t="s">
        <v>121</v>
      </c>
      <c r="H5" s="41" t="s">
        <v>122</v>
      </c>
      <c r="I5" s="41" t="s">
        <v>123</v>
      </c>
      <c r="J5" s="42" t="s">
        <v>46</v>
      </c>
      <c r="K5" s="42" t="s">
        <v>42</v>
      </c>
      <c r="L5" s="43" t="s">
        <v>151</v>
      </c>
    </row>
    <row r="6" spans="1:12" ht="12.75">
      <c r="A6" s="44"/>
      <c r="B6" s="31"/>
      <c r="C6" s="11">
        <f aca="true" t="shared" si="0" ref="C6:I6">SUM(C7:C12)</f>
        <v>21365765558.290005</v>
      </c>
      <c r="D6" s="11">
        <f t="shared" si="0"/>
        <v>19935576306.11</v>
      </c>
      <c r="E6" s="11">
        <f t="shared" si="0"/>
        <v>22372359072.180004</v>
      </c>
      <c r="F6" s="11">
        <f t="shared" si="0"/>
        <v>26921503382.01</v>
      </c>
      <c r="G6" s="11">
        <f t="shared" si="0"/>
        <v>24461808433.54</v>
      </c>
      <c r="H6" s="11">
        <f t="shared" si="0"/>
        <v>27469611698.77</v>
      </c>
      <c r="I6" s="11">
        <f t="shared" si="0"/>
        <v>28496126921.070004</v>
      </c>
      <c r="J6" s="11">
        <f aca="true" t="shared" si="1" ref="J6:J12">SUM(C6:I6)</f>
        <v>171022751371.97</v>
      </c>
      <c r="K6" s="11">
        <f>SUM(K7:K12)</f>
        <v>284368294000</v>
      </c>
      <c r="L6" s="45">
        <f>J6/K6</f>
        <v>0.6014128683838783</v>
      </c>
    </row>
    <row r="7" spans="1:12" ht="12.75">
      <c r="A7" s="62">
        <v>711</v>
      </c>
      <c r="B7" s="9" t="s">
        <v>125</v>
      </c>
      <c r="C7" s="10">
        <v>4334394572.21</v>
      </c>
      <c r="D7" s="10">
        <v>4567618574.99</v>
      </c>
      <c r="E7" s="10">
        <v>6262170601.57</v>
      </c>
      <c r="F7" s="10">
        <v>5494635125.92</v>
      </c>
      <c r="G7" s="10">
        <v>5306327189.66</v>
      </c>
      <c r="H7" s="10">
        <v>5644628597.48</v>
      </c>
      <c r="I7" s="10">
        <v>4822178330.56</v>
      </c>
      <c r="J7" s="11">
        <f t="shared" si="1"/>
        <v>36431952992.39</v>
      </c>
      <c r="K7" s="11">
        <v>60211359000</v>
      </c>
      <c r="L7" s="45">
        <f>J7/K7</f>
        <v>0.6050677745438364</v>
      </c>
    </row>
    <row r="8" spans="1:12" ht="12.75">
      <c r="A8" s="62">
        <v>712</v>
      </c>
      <c r="B8" s="9" t="s">
        <v>126</v>
      </c>
      <c r="C8" s="10">
        <v>11230762.92</v>
      </c>
      <c r="D8" s="10">
        <v>9900151.68</v>
      </c>
      <c r="E8" s="10">
        <v>12190447.4</v>
      </c>
      <c r="F8" s="10">
        <v>11414509.46</v>
      </c>
      <c r="G8" s="10">
        <v>12213922.7</v>
      </c>
      <c r="H8" s="10">
        <v>12685717.51</v>
      </c>
      <c r="I8" s="10">
        <v>332194.14</v>
      </c>
      <c r="J8" s="11">
        <f t="shared" si="1"/>
        <v>69967705.81</v>
      </c>
      <c r="K8" s="11"/>
      <c r="L8" s="45"/>
    </row>
    <row r="9" spans="1:12" ht="12.75">
      <c r="A9" s="62">
        <v>713</v>
      </c>
      <c r="B9" s="9" t="s">
        <v>127</v>
      </c>
      <c r="C9" s="10">
        <v>411096259.14</v>
      </c>
      <c r="D9" s="10">
        <v>318297396.08</v>
      </c>
      <c r="E9" s="10">
        <v>306992001.52</v>
      </c>
      <c r="F9" s="10">
        <v>354871722.58</v>
      </c>
      <c r="G9" s="10">
        <v>349120967.58</v>
      </c>
      <c r="H9" s="10">
        <v>364866100.94</v>
      </c>
      <c r="I9" s="10">
        <v>382762719.13</v>
      </c>
      <c r="J9" s="11">
        <f t="shared" si="1"/>
        <v>2488007166.97</v>
      </c>
      <c r="K9" s="11"/>
      <c r="L9" s="45"/>
    </row>
    <row r="10" spans="1:12" ht="12.75">
      <c r="A10" s="62">
        <v>714</v>
      </c>
      <c r="B10" s="9" t="s">
        <v>200</v>
      </c>
      <c r="C10" s="10">
        <v>14474233845.03</v>
      </c>
      <c r="D10" s="10">
        <v>12289428425.97</v>
      </c>
      <c r="E10" s="10">
        <v>14121607722.45</v>
      </c>
      <c r="F10" s="10">
        <v>16465347831.73</v>
      </c>
      <c r="G10" s="10">
        <v>16226482411.64</v>
      </c>
      <c r="H10" s="10">
        <v>17491272493.99</v>
      </c>
      <c r="I10" s="10">
        <v>17898574495.34</v>
      </c>
      <c r="J10" s="11">
        <f t="shared" si="1"/>
        <v>108966947226.15</v>
      </c>
      <c r="K10" s="11">
        <v>191190542000</v>
      </c>
      <c r="L10" s="45">
        <f>J10/K10</f>
        <v>0.5699390047555281</v>
      </c>
    </row>
    <row r="11" spans="1:12" ht="12.75">
      <c r="A11" s="62">
        <v>715</v>
      </c>
      <c r="B11" s="9" t="s">
        <v>201</v>
      </c>
      <c r="C11" s="10">
        <v>1170580083.86</v>
      </c>
      <c r="D11" s="10">
        <v>2017372028.07</v>
      </c>
      <c r="E11" s="10">
        <v>2340168271.25</v>
      </c>
      <c r="F11" s="10">
        <v>2739597875.59</v>
      </c>
      <c r="G11" s="10">
        <v>2799729030.47</v>
      </c>
      <c r="H11" s="10">
        <v>2939790938.03</v>
      </c>
      <c r="I11" s="10">
        <v>2815662185.92</v>
      </c>
      <c r="J11" s="11">
        <f t="shared" si="1"/>
        <v>16822900413.19</v>
      </c>
      <c r="K11" s="11">
        <v>32966393000</v>
      </c>
      <c r="L11" s="45">
        <f>J11/K11</f>
        <v>0.5103045520688296</v>
      </c>
    </row>
    <row r="12" spans="1:12" ht="13.5" thickBot="1">
      <c r="A12" s="62">
        <v>716</v>
      </c>
      <c r="B12" s="9" t="s">
        <v>128</v>
      </c>
      <c r="C12" s="10">
        <v>964230035.13</v>
      </c>
      <c r="D12" s="10">
        <v>732959729.32</v>
      </c>
      <c r="E12" s="10">
        <v>-670769972.01</v>
      </c>
      <c r="F12" s="10">
        <v>1855636316.73</v>
      </c>
      <c r="G12" s="10">
        <v>-232065088.51</v>
      </c>
      <c r="H12" s="10">
        <v>1016367850.82</v>
      </c>
      <c r="I12" s="10">
        <v>2576616995.98</v>
      </c>
      <c r="J12" s="11">
        <f t="shared" si="1"/>
        <v>6242975867.46</v>
      </c>
      <c r="K12" s="11"/>
      <c r="L12" s="45"/>
    </row>
    <row r="13" spans="1:12" ht="12.75">
      <c r="A13" s="83" t="s">
        <v>129</v>
      </c>
      <c r="B13" s="84"/>
      <c r="C13" s="38">
        <f>SUM(C14:C25)</f>
        <v>852709647.3299999</v>
      </c>
      <c r="D13" s="38">
        <f aca="true" t="shared" si="2" ref="D13:I13">SUM(D14:D25)</f>
        <v>922431492.0150001</v>
      </c>
      <c r="E13" s="38">
        <f t="shared" si="2"/>
        <v>1042782529.225</v>
      </c>
      <c r="F13" s="38">
        <f t="shared" si="2"/>
        <v>860491394.2850001</v>
      </c>
      <c r="G13" s="38">
        <f t="shared" si="2"/>
        <v>924576052.6499999</v>
      </c>
      <c r="H13" s="38">
        <f t="shared" si="2"/>
        <v>1391974626.9050004</v>
      </c>
      <c r="I13" s="38">
        <f t="shared" si="2"/>
        <v>2081630994.3049996</v>
      </c>
      <c r="J13" s="38">
        <f aca="true" t="shared" si="3" ref="J13:J26">SUM(C13:I13)</f>
        <v>8076596736.715</v>
      </c>
      <c r="K13" s="39">
        <v>31877264000</v>
      </c>
      <c r="L13" s="47">
        <f>J13/K13</f>
        <v>0.2533654311334561</v>
      </c>
    </row>
    <row r="14" spans="1:12" ht="12.75">
      <c r="A14" s="52">
        <v>721</v>
      </c>
      <c r="B14" s="9" t="s">
        <v>130</v>
      </c>
      <c r="C14" s="10">
        <v>0</v>
      </c>
      <c r="D14" s="10">
        <v>-594</v>
      </c>
      <c r="E14" s="10">
        <v>0</v>
      </c>
      <c r="F14" s="10">
        <v>-23127.78</v>
      </c>
      <c r="G14" s="10">
        <v>7552</v>
      </c>
      <c r="H14" s="10">
        <v>0</v>
      </c>
      <c r="I14" s="10">
        <v>0</v>
      </c>
      <c r="J14" s="11">
        <f t="shared" si="3"/>
        <v>-16169.779999999999</v>
      </c>
      <c r="K14" s="24"/>
      <c r="L14" s="45"/>
    </row>
    <row r="15" spans="1:12" ht="12.75">
      <c r="A15" s="52">
        <v>733</v>
      </c>
      <c r="B15" s="9" t="s">
        <v>131</v>
      </c>
      <c r="C15" s="10">
        <v>8616368.11</v>
      </c>
      <c r="D15" s="10">
        <v>4330177.15</v>
      </c>
      <c r="E15" s="10">
        <v>5100243.87</v>
      </c>
      <c r="F15" s="10">
        <v>6949365.52</v>
      </c>
      <c r="G15" s="10">
        <v>2965394.7</v>
      </c>
      <c r="H15" s="10">
        <v>7225972.44</v>
      </c>
      <c r="I15" s="10">
        <v>13196829.86</v>
      </c>
      <c r="J15" s="11">
        <f t="shared" si="3"/>
        <v>48384351.65</v>
      </c>
      <c r="K15" s="24"/>
      <c r="L15" s="45"/>
    </row>
    <row r="16" spans="1:12" ht="12.75">
      <c r="A16" s="52">
        <v>741</v>
      </c>
      <c r="B16" s="9" t="s">
        <v>132</v>
      </c>
      <c r="C16" s="10">
        <v>188912055.49</v>
      </c>
      <c r="D16" s="10">
        <v>176140625.77</v>
      </c>
      <c r="E16" s="10">
        <v>132726108.69</v>
      </c>
      <c r="F16" s="10">
        <v>47867763.52</v>
      </c>
      <c r="G16" s="10">
        <v>72072500.05</v>
      </c>
      <c r="H16" s="10">
        <v>69437333.53</v>
      </c>
      <c r="I16" s="10">
        <v>96007654.88</v>
      </c>
      <c r="J16" s="11">
        <f t="shared" si="3"/>
        <v>783164041.93</v>
      </c>
      <c r="K16" s="24"/>
      <c r="L16" s="45"/>
    </row>
    <row r="17" spans="1:12" ht="12.75">
      <c r="A17" s="52">
        <v>742</v>
      </c>
      <c r="B17" s="9" t="s">
        <v>133</v>
      </c>
      <c r="C17" s="10">
        <v>487419295.69</v>
      </c>
      <c r="D17" s="10">
        <v>563594599.085</v>
      </c>
      <c r="E17" s="10">
        <v>654247864.265</v>
      </c>
      <c r="F17" s="10">
        <v>592969358.295</v>
      </c>
      <c r="G17" s="10">
        <v>626566923.68</v>
      </c>
      <c r="H17" s="10">
        <v>696774002.815</v>
      </c>
      <c r="I17" s="10">
        <v>737970067.255</v>
      </c>
      <c r="J17" s="11">
        <f t="shared" si="3"/>
        <v>4359542111.085</v>
      </c>
      <c r="K17" s="24"/>
      <c r="L17" s="45"/>
    </row>
    <row r="18" spans="1:12" ht="12.75">
      <c r="A18" s="52">
        <v>743</v>
      </c>
      <c r="B18" s="9" t="s">
        <v>134</v>
      </c>
      <c r="C18" s="10">
        <v>155845218.04</v>
      </c>
      <c r="D18" s="10">
        <v>175975112.52</v>
      </c>
      <c r="E18" s="10">
        <v>248832288.13</v>
      </c>
      <c r="F18" s="10">
        <v>211211318.23</v>
      </c>
      <c r="G18" s="10">
        <v>220659944.16</v>
      </c>
      <c r="H18" s="10">
        <v>246073183.53</v>
      </c>
      <c r="I18" s="10">
        <v>249942222.18</v>
      </c>
      <c r="J18" s="11">
        <f t="shared" si="3"/>
        <v>1508539286.7900002</v>
      </c>
      <c r="K18" s="24"/>
      <c r="L18" s="45"/>
    </row>
    <row r="19" spans="1:12" ht="12.75">
      <c r="A19" s="52">
        <v>744</v>
      </c>
      <c r="B19" s="9" t="s">
        <v>135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371989430.17</v>
      </c>
      <c r="I19" s="10">
        <v>974866588.11</v>
      </c>
      <c r="J19" s="11">
        <f t="shared" si="3"/>
        <v>1346856018.28</v>
      </c>
      <c r="K19" s="24"/>
      <c r="L19" s="45"/>
    </row>
    <row r="20" spans="1:12" ht="12.75">
      <c r="A20" s="52">
        <v>771</v>
      </c>
      <c r="B20" s="9" t="s">
        <v>136</v>
      </c>
      <c r="C20" s="10">
        <v>0</v>
      </c>
      <c r="D20" s="10">
        <v>301095.64</v>
      </c>
      <c r="E20" s="10">
        <v>744984.32</v>
      </c>
      <c r="F20" s="10">
        <v>176107.21</v>
      </c>
      <c r="G20" s="10">
        <v>448142.05</v>
      </c>
      <c r="H20" s="10">
        <v>162932.89</v>
      </c>
      <c r="I20" s="10">
        <v>7576086.8</v>
      </c>
      <c r="J20" s="11">
        <f t="shared" si="3"/>
        <v>9409348.91</v>
      </c>
      <c r="K20" s="24"/>
      <c r="L20" s="45"/>
    </row>
    <row r="21" spans="1:12" ht="12.75">
      <c r="A21" s="52">
        <v>772</v>
      </c>
      <c r="B21" s="9" t="s">
        <v>137</v>
      </c>
      <c r="C21" s="10">
        <v>3413516.31</v>
      </c>
      <c r="D21" s="10">
        <v>896791.24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 t="shared" si="3"/>
        <v>4310307.55</v>
      </c>
      <c r="K21" s="24"/>
      <c r="L21" s="45"/>
    </row>
    <row r="22" spans="1:12" ht="12.75">
      <c r="A22" s="52">
        <v>781</v>
      </c>
      <c r="B22" s="9" t="s">
        <v>138</v>
      </c>
      <c r="C22" s="10">
        <v>868.87</v>
      </c>
      <c r="D22" s="10">
        <v>944.54</v>
      </c>
      <c r="E22" s="10">
        <v>-540.08</v>
      </c>
      <c r="F22" s="10">
        <v>34.34</v>
      </c>
      <c r="G22" s="10">
        <v>34.34</v>
      </c>
      <c r="H22" s="10">
        <v>93.14</v>
      </c>
      <c r="I22" s="10">
        <v>40.61</v>
      </c>
      <c r="J22" s="11">
        <f t="shared" si="3"/>
        <v>1475.7599999999998</v>
      </c>
      <c r="K22" s="24"/>
      <c r="L22" s="45"/>
    </row>
    <row r="23" spans="1:12" ht="12.75">
      <c r="A23" s="52">
        <v>811</v>
      </c>
      <c r="B23" s="9" t="s">
        <v>139</v>
      </c>
      <c r="C23" s="10">
        <v>8502324.82</v>
      </c>
      <c r="D23" s="10">
        <v>1192740.07</v>
      </c>
      <c r="E23" s="10">
        <v>1131580.03</v>
      </c>
      <c r="F23" s="10">
        <v>1312674.95</v>
      </c>
      <c r="G23" s="10">
        <v>1718811.67</v>
      </c>
      <c r="H23" s="10">
        <v>311678.39</v>
      </c>
      <c r="I23" s="10">
        <v>2071504.61</v>
      </c>
      <c r="J23" s="11">
        <f t="shared" si="3"/>
        <v>16241314.54</v>
      </c>
      <c r="K23" s="24"/>
      <c r="L23" s="45"/>
    </row>
    <row r="24" spans="1:12" ht="12.75">
      <c r="A24" s="52">
        <v>812</v>
      </c>
      <c r="B24" s="9" t="s">
        <v>140</v>
      </c>
      <c r="C24" s="10">
        <v>0</v>
      </c>
      <c r="D24" s="10">
        <v>0</v>
      </c>
      <c r="E24" s="10">
        <v>0</v>
      </c>
      <c r="F24" s="10">
        <v>21420</v>
      </c>
      <c r="G24" s="10">
        <v>136750</v>
      </c>
      <c r="H24" s="10">
        <v>0</v>
      </c>
      <c r="I24" s="10">
        <v>0</v>
      </c>
      <c r="J24" s="11">
        <f t="shared" si="3"/>
        <v>158170</v>
      </c>
      <c r="K24" s="24"/>
      <c r="L24" s="45"/>
    </row>
    <row r="25" spans="1:12" ht="13.5" thickBot="1">
      <c r="A25" s="59">
        <v>823</v>
      </c>
      <c r="B25" s="60" t="s">
        <v>141</v>
      </c>
      <c r="C25" s="61">
        <v>0</v>
      </c>
      <c r="D25" s="61">
        <v>0</v>
      </c>
      <c r="E25" s="61">
        <v>0</v>
      </c>
      <c r="F25" s="61">
        <v>6480</v>
      </c>
      <c r="G25" s="61">
        <v>0</v>
      </c>
      <c r="H25" s="61">
        <v>0</v>
      </c>
      <c r="I25" s="61">
        <v>0</v>
      </c>
      <c r="J25" s="34">
        <f t="shared" si="3"/>
        <v>6480</v>
      </c>
      <c r="K25" s="35"/>
      <c r="L25" s="48"/>
    </row>
    <row r="26" spans="1:12" ht="13.5" thickBot="1">
      <c r="A26" s="49"/>
      <c r="B26" s="36" t="s">
        <v>142</v>
      </c>
      <c r="C26" s="37">
        <f aca="true" t="shared" si="4" ref="C26:I26">C6+C13</f>
        <v>22218475205.620003</v>
      </c>
      <c r="D26" s="37">
        <f t="shared" si="4"/>
        <v>20858007798.125</v>
      </c>
      <c r="E26" s="37">
        <f t="shared" si="4"/>
        <v>23415141601.405003</v>
      </c>
      <c r="F26" s="37">
        <f t="shared" si="4"/>
        <v>27781994776.295</v>
      </c>
      <c r="G26" s="37">
        <f t="shared" si="4"/>
        <v>25386384486.190002</v>
      </c>
      <c r="H26" s="37">
        <f t="shared" si="4"/>
        <v>28861586325.675</v>
      </c>
      <c r="I26" s="37">
        <f t="shared" si="4"/>
        <v>30577757915.375004</v>
      </c>
      <c r="J26" s="37">
        <f t="shared" si="3"/>
        <v>179099348108.685</v>
      </c>
      <c r="K26" s="37">
        <f>K6+K13</f>
        <v>316245558000</v>
      </c>
      <c r="L26" s="40">
        <f>J26/K26</f>
        <v>0.5663300039416996</v>
      </c>
    </row>
    <row r="27" spans="1:12" ht="12.75">
      <c r="A27" s="27"/>
      <c r="B27" s="33"/>
      <c r="C27" s="28"/>
      <c r="D27" s="28"/>
      <c r="E27" s="28"/>
      <c r="F27" s="28"/>
      <c r="G27" s="28"/>
      <c r="H27" s="28"/>
      <c r="I27" s="28"/>
      <c r="J27" s="29"/>
      <c r="K27" s="30"/>
      <c r="L27" s="30"/>
    </row>
    <row r="28" spans="1:10" ht="12.75">
      <c r="A28" s="20"/>
      <c r="B28" s="21"/>
      <c r="C28" s="21"/>
      <c r="D28" s="21"/>
      <c r="E28" s="21"/>
      <c r="F28" s="21"/>
      <c r="G28" s="21"/>
      <c r="H28" s="21"/>
      <c r="I28" s="21"/>
      <c r="J28" s="21"/>
    </row>
    <row r="29" spans="1:2" ht="15" customHeight="1" thickBot="1">
      <c r="A29" s="79" t="s">
        <v>44</v>
      </c>
      <c r="B29" s="79"/>
    </row>
    <row r="30" spans="1:12" ht="33.75">
      <c r="A30" s="50" t="s">
        <v>143</v>
      </c>
      <c r="B30" s="51" t="s">
        <v>144</v>
      </c>
      <c r="C30" s="41" t="s">
        <v>117</v>
      </c>
      <c r="D30" s="41" t="s">
        <v>118</v>
      </c>
      <c r="E30" s="41" t="s">
        <v>119</v>
      </c>
      <c r="F30" s="41" t="s">
        <v>120</v>
      </c>
      <c r="G30" s="41" t="s">
        <v>121</v>
      </c>
      <c r="H30" s="41" t="s">
        <v>122</v>
      </c>
      <c r="I30" s="41" t="s">
        <v>123</v>
      </c>
      <c r="J30" s="42" t="s">
        <v>43</v>
      </c>
      <c r="K30" s="42" t="s">
        <v>42</v>
      </c>
      <c r="L30" s="43" t="s">
        <v>150</v>
      </c>
    </row>
    <row r="31" spans="1:12" ht="12.75">
      <c r="A31" s="52">
        <v>411</v>
      </c>
      <c r="B31" s="9" t="s">
        <v>48</v>
      </c>
      <c r="C31" s="10">
        <v>4618010115.74</v>
      </c>
      <c r="D31" s="10">
        <v>4562267217.17</v>
      </c>
      <c r="E31" s="10">
        <v>4375561523.95</v>
      </c>
      <c r="F31" s="10">
        <v>4908777330.75</v>
      </c>
      <c r="G31" s="10">
        <v>4474508642.67</v>
      </c>
      <c r="H31" s="10">
        <v>4958680870.44</v>
      </c>
      <c r="I31" s="10">
        <v>4587543926.81</v>
      </c>
      <c r="J31" s="11">
        <f aca="true" t="shared" si="5" ref="J31:J41">SUM(C31:I31)</f>
        <v>32485349627.53</v>
      </c>
      <c r="K31" s="11">
        <v>57755914849</v>
      </c>
      <c r="L31" s="45">
        <f>J31/K31</f>
        <v>0.5624592686733705</v>
      </c>
    </row>
    <row r="32" spans="1:12" ht="12.75">
      <c r="A32" s="52">
        <v>412</v>
      </c>
      <c r="B32" s="9" t="s">
        <v>49</v>
      </c>
      <c r="C32" s="10">
        <v>870610006.58</v>
      </c>
      <c r="D32" s="10">
        <v>858079957.14</v>
      </c>
      <c r="E32" s="10">
        <v>825174143.59</v>
      </c>
      <c r="F32" s="10">
        <v>923593485.32</v>
      </c>
      <c r="G32" s="10">
        <v>846445422.7</v>
      </c>
      <c r="H32" s="10">
        <v>929606281.9</v>
      </c>
      <c r="I32" s="10">
        <v>925776617.58</v>
      </c>
      <c r="J32" s="11">
        <f t="shared" si="5"/>
        <v>6179285914.809999</v>
      </c>
      <c r="K32" s="11">
        <v>10939815310</v>
      </c>
      <c r="L32" s="45">
        <f>J32/K32</f>
        <v>0.5648437144237309</v>
      </c>
    </row>
    <row r="33" spans="1:12" ht="12.75">
      <c r="A33" s="52">
        <v>413</v>
      </c>
      <c r="B33" s="9" t="s">
        <v>50</v>
      </c>
      <c r="C33" s="10">
        <v>14447620.21</v>
      </c>
      <c r="D33" s="10">
        <v>13201422.36</v>
      </c>
      <c r="E33" s="10">
        <v>34287112.46</v>
      </c>
      <c r="F33" s="10">
        <v>23023483.85</v>
      </c>
      <c r="G33" s="10">
        <v>16063229.01</v>
      </c>
      <c r="H33" s="10">
        <v>11768771.18</v>
      </c>
      <c r="I33" s="10">
        <v>14824374.76</v>
      </c>
      <c r="J33" s="11">
        <f t="shared" si="5"/>
        <v>127616013.83</v>
      </c>
      <c r="K33" s="11">
        <v>309560000</v>
      </c>
      <c r="L33" s="45">
        <f aca="true" t="shared" si="6" ref="L33:L41">J33/K33</f>
        <v>0.4122496893332472</v>
      </c>
    </row>
    <row r="34" spans="1:12" ht="12.75">
      <c r="A34" s="52">
        <v>414</v>
      </c>
      <c r="B34" s="9" t="s">
        <v>51</v>
      </c>
      <c r="C34" s="10">
        <v>15365595.99</v>
      </c>
      <c r="D34" s="10">
        <v>11095960.43</v>
      </c>
      <c r="E34" s="10">
        <v>14665030.65</v>
      </c>
      <c r="F34" s="10">
        <v>17090870.45</v>
      </c>
      <c r="G34" s="10">
        <v>12013952.65</v>
      </c>
      <c r="H34" s="10">
        <v>10987109.62</v>
      </c>
      <c r="I34" s="10">
        <v>22529292.28</v>
      </c>
      <c r="J34" s="11">
        <f t="shared" si="5"/>
        <v>103747812.07000001</v>
      </c>
      <c r="K34" s="11">
        <v>414843000</v>
      </c>
      <c r="L34" s="45">
        <f t="shared" si="6"/>
        <v>0.2500893399912738</v>
      </c>
    </row>
    <row r="35" spans="1:12" ht="12.75">
      <c r="A35" s="52">
        <v>415</v>
      </c>
      <c r="B35" s="9" t="s">
        <v>52</v>
      </c>
      <c r="C35" s="10">
        <v>15773952.84</v>
      </c>
      <c r="D35" s="10">
        <v>22837369.35</v>
      </c>
      <c r="E35" s="10">
        <v>22535391.72</v>
      </c>
      <c r="F35" s="10">
        <v>26874457.39</v>
      </c>
      <c r="G35" s="10">
        <v>28356414.64</v>
      </c>
      <c r="H35" s="10">
        <v>17225088.17</v>
      </c>
      <c r="I35" s="10">
        <v>17878668.95</v>
      </c>
      <c r="J35" s="11">
        <f t="shared" si="5"/>
        <v>151481343.06</v>
      </c>
      <c r="K35" s="11">
        <v>321868800</v>
      </c>
      <c r="L35" s="45">
        <f t="shared" si="6"/>
        <v>0.47063071369452397</v>
      </c>
    </row>
    <row r="36" spans="1:12" ht="12.75">
      <c r="A36" s="52">
        <v>416</v>
      </c>
      <c r="B36" s="9" t="s">
        <v>53</v>
      </c>
      <c r="C36" s="10">
        <v>60000000</v>
      </c>
      <c r="D36" s="10">
        <v>92995348.95</v>
      </c>
      <c r="E36" s="10">
        <v>0</v>
      </c>
      <c r="F36" s="10">
        <v>0</v>
      </c>
      <c r="G36" s="10">
        <v>5193851</v>
      </c>
      <c r="H36" s="10">
        <v>291430417.61</v>
      </c>
      <c r="I36" s="10">
        <v>2700336.67</v>
      </c>
      <c r="J36" s="11">
        <f t="shared" si="5"/>
        <v>452319954.23</v>
      </c>
      <c r="K36" s="11">
        <v>504632000</v>
      </c>
      <c r="L36" s="45">
        <f t="shared" si="6"/>
        <v>0.8963362494451402</v>
      </c>
    </row>
    <row r="37" spans="1:12" ht="12.75">
      <c r="A37" s="52">
        <v>417</v>
      </c>
      <c r="B37" s="9" t="s">
        <v>54</v>
      </c>
      <c r="C37" s="10">
        <v>3595971.58</v>
      </c>
      <c r="D37" s="10">
        <v>3595971.58</v>
      </c>
      <c r="E37" s="10">
        <v>3962562.21</v>
      </c>
      <c r="F37" s="10">
        <v>3959431.28</v>
      </c>
      <c r="G37" s="10">
        <v>6143293.87</v>
      </c>
      <c r="H37" s="10">
        <v>3978191.68</v>
      </c>
      <c r="I37" s="10">
        <v>4022500</v>
      </c>
      <c r="J37" s="11">
        <f t="shared" si="5"/>
        <v>29257922.2</v>
      </c>
      <c r="K37" s="11">
        <v>51312309</v>
      </c>
      <c r="L37" s="45">
        <f t="shared" si="6"/>
        <v>0.5701930544579469</v>
      </c>
    </row>
    <row r="38" spans="1:12" ht="12.75">
      <c r="A38" s="52">
        <v>421</v>
      </c>
      <c r="B38" s="9" t="s">
        <v>55</v>
      </c>
      <c r="C38" s="10">
        <v>209879141.36</v>
      </c>
      <c r="D38" s="10">
        <v>226289962.9</v>
      </c>
      <c r="E38" s="10">
        <v>140254616.42</v>
      </c>
      <c r="F38" s="10">
        <v>299610130.36</v>
      </c>
      <c r="G38" s="10">
        <v>344251595.93</v>
      </c>
      <c r="H38" s="10">
        <v>308368949.44</v>
      </c>
      <c r="I38" s="10">
        <v>358710026.17</v>
      </c>
      <c r="J38" s="11">
        <f t="shared" si="5"/>
        <v>1887364422.5800002</v>
      </c>
      <c r="K38" s="11">
        <v>4460909500</v>
      </c>
      <c r="L38" s="45">
        <f t="shared" si="6"/>
        <v>0.42308960147700825</v>
      </c>
    </row>
    <row r="39" spans="1:12" ht="12.75">
      <c r="A39" s="52">
        <v>422</v>
      </c>
      <c r="B39" s="9" t="s">
        <v>56</v>
      </c>
      <c r="C39" s="10">
        <v>47705913.54</v>
      </c>
      <c r="D39" s="10">
        <v>42252274.04</v>
      </c>
      <c r="E39" s="10">
        <v>20918178.49</v>
      </c>
      <c r="F39" s="10">
        <v>161820017.72</v>
      </c>
      <c r="G39" s="10">
        <v>46042874.66</v>
      </c>
      <c r="H39" s="10">
        <v>163264205.23</v>
      </c>
      <c r="I39" s="10">
        <v>76269544.29</v>
      </c>
      <c r="J39" s="11">
        <f t="shared" si="5"/>
        <v>558273007.9699999</v>
      </c>
      <c r="K39" s="11">
        <v>1105405640</v>
      </c>
      <c r="L39" s="45">
        <f t="shared" si="6"/>
        <v>0.5050390442824227</v>
      </c>
    </row>
    <row r="40" spans="1:12" ht="12.75">
      <c r="A40" s="52">
        <v>423</v>
      </c>
      <c r="B40" s="9" t="s">
        <v>57</v>
      </c>
      <c r="C40" s="10">
        <v>157538723.43</v>
      </c>
      <c r="D40" s="10">
        <v>109651752.36</v>
      </c>
      <c r="E40" s="10">
        <v>61684228.21</v>
      </c>
      <c r="F40" s="10">
        <v>380563272.8</v>
      </c>
      <c r="G40" s="10">
        <v>137225472.89</v>
      </c>
      <c r="H40" s="10">
        <v>105913415.72</v>
      </c>
      <c r="I40" s="10">
        <v>89822450.82</v>
      </c>
      <c r="J40" s="11">
        <f t="shared" si="5"/>
        <v>1042399316.23</v>
      </c>
      <c r="K40" s="11">
        <v>2000155502</v>
      </c>
      <c r="L40" s="45">
        <f t="shared" si="6"/>
        <v>0.5211591374709025</v>
      </c>
    </row>
    <row r="41" spans="1:12" ht="12.75">
      <c r="A41" s="52">
        <v>424</v>
      </c>
      <c r="B41" s="9" t="s">
        <v>58</v>
      </c>
      <c r="C41" s="10">
        <v>400116056.2</v>
      </c>
      <c r="D41" s="10">
        <v>328202118.98</v>
      </c>
      <c r="E41" s="10">
        <v>504367212.21</v>
      </c>
      <c r="F41" s="10">
        <v>310132629.92</v>
      </c>
      <c r="G41" s="10">
        <v>542808170.34</v>
      </c>
      <c r="H41" s="10">
        <v>401681694.04</v>
      </c>
      <c r="I41" s="10">
        <v>616729202.24</v>
      </c>
      <c r="J41" s="11">
        <f t="shared" si="5"/>
        <v>3104037083.9300003</v>
      </c>
      <c r="K41" s="11">
        <v>6534130000</v>
      </c>
      <c r="L41" s="45">
        <f t="shared" si="6"/>
        <v>0.4750497899383698</v>
      </c>
    </row>
    <row r="42" spans="1:12" ht="12.75">
      <c r="A42" s="52">
        <v>425</v>
      </c>
      <c r="B42" s="9" t="s">
        <v>59</v>
      </c>
      <c r="C42" s="10">
        <v>70467691.45</v>
      </c>
      <c r="D42" s="10">
        <v>70434116.06</v>
      </c>
      <c r="E42" s="10">
        <v>36328244.89</v>
      </c>
      <c r="F42" s="10">
        <v>80950190.15</v>
      </c>
      <c r="G42" s="10">
        <v>75256706.59</v>
      </c>
      <c r="H42" s="10">
        <v>93050141.24</v>
      </c>
      <c r="I42" s="10">
        <v>137976230.29</v>
      </c>
      <c r="J42" s="11">
        <f aca="true" t="shared" si="7" ref="J42:J54">SUM(C42:I42)</f>
        <v>564463320.67</v>
      </c>
      <c r="K42" s="11">
        <v>1569973500</v>
      </c>
      <c r="L42" s="45">
        <f aca="true" t="shared" si="8" ref="L42:L49">J42/K42</f>
        <v>0.35953684611237063</v>
      </c>
    </row>
    <row r="43" spans="1:12" ht="12.75">
      <c r="A43" s="52">
        <v>426</v>
      </c>
      <c r="B43" s="9" t="s">
        <v>60</v>
      </c>
      <c r="C43" s="10">
        <v>220284761.67</v>
      </c>
      <c r="D43" s="10">
        <v>91272526.13</v>
      </c>
      <c r="E43" s="10">
        <v>57477221.3</v>
      </c>
      <c r="F43" s="10">
        <v>431984980.65</v>
      </c>
      <c r="G43" s="10">
        <v>249234152.47</v>
      </c>
      <c r="H43" s="10">
        <v>393315965.97</v>
      </c>
      <c r="I43" s="10">
        <v>164741058.74</v>
      </c>
      <c r="J43" s="11">
        <f t="shared" si="7"/>
        <v>1608310666.93</v>
      </c>
      <c r="K43" s="11">
        <v>3986684550</v>
      </c>
      <c r="L43" s="45">
        <f t="shared" si="8"/>
        <v>0.4034205984343557</v>
      </c>
    </row>
    <row r="44" spans="1:12" ht="12.75">
      <c r="A44" s="52">
        <v>431</v>
      </c>
      <c r="B44" s="9" t="s">
        <v>61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12965.73</v>
      </c>
      <c r="J44" s="11">
        <f t="shared" si="7"/>
        <v>12965.73</v>
      </c>
      <c r="K44" s="11">
        <v>2969000</v>
      </c>
      <c r="L44" s="45">
        <f t="shared" si="8"/>
        <v>0.004367036039070394</v>
      </c>
    </row>
    <row r="45" spans="1:12" ht="12.75">
      <c r="A45" s="52">
        <v>441</v>
      </c>
      <c r="B45" s="9" t="s">
        <v>152</v>
      </c>
      <c r="C45" s="10">
        <v>96098078.51</v>
      </c>
      <c r="D45" s="10">
        <v>164231642.52</v>
      </c>
      <c r="E45" s="10">
        <v>129919646.51</v>
      </c>
      <c r="F45" s="10">
        <v>156167611.08</v>
      </c>
      <c r="G45" s="10">
        <v>179998609.57</v>
      </c>
      <c r="H45" s="10">
        <v>138366025.38</v>
      </c>
      <c r="I45" s="10">
        <v>196281015.22</v>
      </c>
      <c r="J45" s="11">
        <f t="shared" si="7"/>
        <v>1061062628.7900001</v>
      </c>
      <c r="K45" s="11">
        <v>2127301000</v>
      </c>
      <c r="L45" s="45">
        <f t="shared" si="8"/>
        <v>0.49878349551379897</v>
      </c>
    </row>
    <row r="46" spans="1:12" ht="12.75">
      <c r="A46" s="52">
        <v>442</v>
      </c>
      <c r="B46" s="9" t="s">
        <v>153</v>
      </c>
      <c r="C46" s="10">
        <v>0</v>
      </c>
      <c r="D46" s="10">
        <v>4081060.94</v>
      </c>
      <c r="E46" s="10">
        <v>1402136282.79</v>
      </c>
      <c r="F46" s="10">
        <v>1137532842.04</v>
      </c>
      <c r="G46" s="10">
        <v>175763843.53</v>
      </c>
      <c r="H46" s="10">
        <v>1452270842</v>
      </c>
      <c r="I46" s="10">
        <v>0</v>
      </c>
      <c r="J46" s="11">
        <f t="shared" si="7"/>
        <v>4171784871.3</v>
      </c>
      <c r="K46" s="11">
        <v>10308000000</v>
      </c>
      <c r="L46" s="45">
        <f t="shared" si="8"/>
        <v>0.404713316967404</v>
      </c>
    </row>
    <row r="47" spans="1:12" ht="12.75">
      <c r="A47" s="52">
        <v>443</v>
      </c>
      <c r="B47" s="9" t="s">
        <v>62</v>
      </c>
      <c r="C47" s="10">
        <v>0</v>
      </c>
      <c r="D47" s="10">
        <v>0</v>
      </c>
      <c r="E47" s="10">
        <v>0</v>
      </c>
      <c r="F47" s="10">
        <v>0</v>
      </c>
      <c r="G47" s="10">
        <v>22685042.09</v>
      </c>
      <c r="H47" s="10">
        <v>116390.7</v>
      </c>
      <c r="I47" s="10">
        <v>0</v>
      </c>
      <c r="J47" s="11">
        <f t="shared" si="7"/>
        <v>22801432.79</v>
      </c>
      <c r="K47" s="11">
        <v>95827000</v>
      </c>
      <c r="L47" s="45">
        <f t="shared" si="8"/>
        <v>0.23794371930666722</v>
      </c>
    </row>
    <row r="48" spans="1:12" ht="12.75">
      <c r="A48" s="52">
        <v>444</v>
      </c>
      <c r="B48" s="9" t="s">
        <v>63</v>
      </c>
      <c r="C48" s="10">
        <v>0</v>
      </c>
      <c r="D48" s="10">
        <v>42660339.13</v>
      </c>
      <c r="E48" s="10">
        <v>0</v>
      </c>
      <c r="F48" s="10">
        <v>0</v>
      </c>
      <c r="G48" s="10">
        <v>1858013.52</v>
      </c>
      <c r="H48" s="10">
        <v>0</v>
      </c>
      <c r="I48" s="10">
        <v>490111.52</v>
      </c>
      <c r="J48" s="11">
        <f t="shared" si="7"/>
        <v>45008464.17000001</v>
      </c>
      <c r="K48" s="11">
        <v>548000000</v>
      </c>
      <c r="L48" s="45">
        <f t="shared" si="8"/>
        <v>0.08213223388686133</v>
      </c>
    </row>
    <row r="49" spans="1:12" ht="12.75">
      <c r="A49" s="52">
        <v>451</v>
      </c>
      <c r="B49" s="9" t="s">
        <v>64</v>
      </c>
      <c r="C49" s="10">
        <v>2631247670.43</v>
      </c>
      <c r="D49" s="10">
        <v>2097868258.22</v>
      </c>
      <c r="E49" s="10">
        <v>2095200582.42</v>
      </c>
      <c r="F49" s="10">
        <v>2795426044.7</v>
      </c>
      <c r="G49" s="10">
        <v>3160342559.71</v>
      </c>
      <c r="H49" s="10">
        <v>3405000676.55</v>
      </c>
      <c r="I49" s="10">
        <v>2767884221.5</v>
      </c>
      <c r="J49" s="11">
        <f t="shared" si="7"/>
        <v>18952970013.53</v>
      </c>
      <c r="K49" s="11">
        <v>38823505132</v>
      </c>
      <c r="L49" s="45">
        <f t="shared" si="8"/>
        <v>0.4881828662582078</v>
      </c>
    </row>
    <row r="50" spans="1:12" ht="12.75">
      <c r="A50" s="52">
        <v>453</v>
      </c>
      <c r="B50" s="9" t="s">
        <v>65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66114646.63</v>
      </c>
      <c r="I50" s="10">
        <v>0</v>
      </c>
      <c r="J50" s="11">
        <f t="shared" si="7"/>
        <v>66114646.63</v>
      </c>
      <c r="K50" s="11">
        <v>1593000000</v>
      </c>
      <c r="L50" s="45">
        <f aca="true" t="shared" si="9" ref="L50:L55">J50/K50</f>
        <v>0.04150323077840552</v>
      </c>
    </row>
    <row r="51" spans="1:12" ht="12.75">
      <c r="A51" s="52" t="s">
        <v>38</v>
      </c>
      <c r="B51" s="9" t="s">
        <v>39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1">
        <f t="shared" si="7"/>
        <v>0</v>
      </c>
      <c r="K51" s="11">
        <v>23150000</v>
      </c>
      <c r="L51" s="45">
        <f t="shared" si="9"/>
        <v>0</v>
      </c>
    </row>
    <row r="52" spans="1:12" ht="12.75">
      <c r="A52" s="52">
        <v>463</v>
      </c>
      <c r="B52" s="9" t="s">
        <v>159</v>
      </c>
      <c r="C52" s="10">
        <v>4584148317.14</v>
      </c>
      <c r="D52" s="10">
        <v>4690713368.96</v>
      </c>
      <c r="E52" s="10">
        <v>4630711841.04</v>
      </c>
      <c r="F52" s="10">
        <v>4934047664.23</v>
      </c>
      <c r="G52" s="10">
        <v>5233664580.81</v>
      </c>
      <c r="H52" s="10">
        <v>5353676631.81</v>
      </c>
      <c r="I52" s="10">
        <v>5347460868.3</v>
      </c>
      <c r="J52" s="11">
        <f t="shared" si="7"/>
        <v>34774423272.29</v>
      </c>
      <c r="K52" s="11">
        <v>67611665000</v>
      </c>
      <c r="L52" s="45">
        <f t="shared" si="9"/>
        <v>0.5143257938151649</v>
      </c>
    </row>
    <row r="53" spans="1:12" ht="12.75">
      <c r="A53" s="52">
        <v>464</v>
      </c>
      <c r="B53" s="9" t="s">
        <v>160</v>
      </c>
      <c r="C53" s="10">
        <v>5165166666.66</v>
      </c>
      <c r="D53" s="10">
        <v>6069800000</v>
      </c>
      <c r="E53" s="10">
        <v>6288974787</v>
      </c>
      <c r="F53" s="10">
        <v>7659866940</v>
      </c>
      <c r="G53" s="10">
        <v>7515560003.53</v>
      </c>
      <c r="H53" s="10">
        <v>7497858333</v>
      </c>
      <c r="I53" s="10">
        <v>7359212021</v>
      </c>
      <c r="J53" s="11">
        <f t="shared" si="7"/>
        <v>47556438751.19</v>
      </c>
      <c r="K53" s="11">
        <v>79388000000</v>
      </c>
      <c r="L53" s="45">
        <f t="shared" si="9"/>
        <v>0.5990381260541896</v>
      </c>
    </row>
    <row r="54" spans="1:12" ht="12.75">
      <c r="A54" s="52">
        <v>471</v>
      </c>
      <c r="B54" s="9" t="s">
        <v>76</v>
      </c>
      <c r="C54" s="10">
        <v>1239020.1</v>
      </c>
      <c r="D54" s="10">
        <v>2170489.7</v>
      </c>
      <c r="E54" s="10">
        <v>2802483.8</v>
      </c>
      <c r="F54" s="10">
        <v>9323702.9</v>
      </c>
      <c r="G54" s="10">
        <v>6693906.96</v>
      </c>
      <c r="H54" s="10">
        <v>18005665.17</v>
      </c>
      <c r="I54" s="10">
        <v>829481.17</v>
      </c>
      <c r="J54" s="11">
        <f t="shared" si="7"/>
        <v>41064749.800000004</v>
      </c>
      <c r="K54" s="11">
        <v>132000000</v>
      </c>
      <c r="L54" s="45">
        <f t="shared" si="9"/>
        <v>0.3110965893939394</v>
      </c>
    </row>
    <row r="55" spans="1:12" ht="12.75">
      <c r="A55" s="52">
        <v>472</v>
      </c>
      <c r="B55" s="9" t="s">
        <v>77</v>
      </c>
      <c r="C55" s="10">
        <v>2098262878.63</v>
      </c>
      <c r="D55" s="10">
        <v>2014764494.39</v>
      </c>
      <c r="E55" s="10">
        <v>3173522578.26</v>
      </c>
      <c r="F55" s="10">
        <v>2880764577.41</v>
      </c>
      <c r="G55" s="10">
        <v>2713824836</v>
      </c>
      <c r="H55" s="10">
        <v>2115066594.22</v>
      </c>
      <c r="I55" s="10">
        <v>3431988852.08</v>
      </c>
      <c r="J55" s="11">
        <f aca="true" t="shared" si="10" ref="J55:J60">SUM(C55:I55)</f>
        <v>18428194810.989998</v>
      </c>
      <c r="K55" s="11">
        <v>32617265000</v>
      </c>
      <c r="L55" s="45">
        <f t="shared" si="9"/>
        <v>0.5649828338148523</v>
      </c>
    </row>
    <row r="56" spans="1:12" ht="12.75">
      <c r="A56" s="52">
        <v>481</v>
      </c>
      <c r="B56" s="9" t="s">
        <v>105</v>
      </c>
      <c r="C56" s="10">
        <v>50448289.77</v>
      </c>
      <c r="D56" s="10">
        <v>79170365.15</v>
      </c>
      <c r="E56" s="10">
        <v>112724804.96</v>
      </c>
      <c r="F56" s="10">
        <v>82176595.97</v>
      </c>
      <c r="G56" s="10">
        <v>187020951.41</v>
      </c>
      <c r="H56" s="10">
        <v>148564554.3</v>
      </c>
      <c r="I56" s="10">
        <v>192777434.51</v>
      </c>
      <c r="J56" s="11">
        <f t="shared" si="10"/>
        <v>852882996.0699999</v>
      </c>
      <c r="K56" s="11">
        <v>1416580000</v>
      </c>
      <c r="L56" s="45">
        <f aca="true" t="shared" si="11" ref="L56:L62">J56/K56</f>
        <v>0.6020718886826018</v>
      </c>
    </row>
    <row r="57" spans="1:12" ht="12.75">
      <c r="A57" s="52">
        <v>482</v>
      </c>
      <c r="B57" s="9" t="s">
        <v>106</v>
      </c>
      <c r="C57" s="10">
        <v>183786608.12</v>
      </c>
      <c r="D57" s="10">
        <v>167450386.51</v>
      </c>
      <c r="E57" s="10">
        <v>150266227.08</v>
      </c>
      <c r="F57" s="10">
        <v>196725103.55</v>
      </c>
      <c r="G57" s="10">
        <v>168364500.65</v>
      </c>
      <c r="H57" s="10">
        <v>216950458.15</v>
      </c>
      <c r="I57" s="10">
        <v>-1857565.92</v>
      </c>
      <c r="J57" s="11">
        <f t="shared" si="10"/>
        <v>1081685718.1399999</v>
      </c>
      <c r="K57" s="11">
        <v>2588212471</v>
      </c>
      <c r="L57" s="45">
        <f t="shared" si="11"/>
        <v>0.4179277127592512</v>
      </c>
    </row>
    <row r="58" spans="1:12" ht="12.75">
      <c r="A58" s="52">
        <v>483</v>
      </c>
      <c r="B58" s="9" t="s">
        <v>107</v>
      </c>
      <c r="C58" s="10">
        <v>23814560.25</v>
      </c>
      <c r="D58" s="10">
        <v>28455568.84</v>
      </c>
      <c r="E58" s="10">
        <v>52783958.44</v>
      </c>
      <c r="F58" s="10">
        <v>36270017.13</v>
      </c>
      <c r="G58" s="10">
        <v>66304978.03</v>
      </c>
      <c r="H58" s="10">
        <v>41087840.91</v>
      </c>
      <c r="I58" s="10">
        <v>91720945.27</v>
      </c>
      <c r="J58" s="11">
        <f t="shared" si="10"/>
        <v>340437868.87</v>
      </c>
      <c r="K58" s="11">
        <v>758160000</v>
      </c>
      <c r="L58" s="45">
        <f t="shared" si="11"/>
        <v>0.4490316936662446</v>
      </c>
    </row>
    <row r="59" spans="1:12" ht="25.5">
      <c r="A59" s="62">
        <v>484</v>
      </c>
      <c r="B59" s="9" t="s">
        <v>108</v>
      </c>
      <c r="C59" s="10">
        <v>0</v>
      </c>
      <c r="D59" s="10">
        <v>0</v>
      </c>
      <c r="E59" s="10">
        <v>0</v>
      </c>
      <c r="F59" s="10">
        <v>0</v>
      </c>
      <c r="G59" s="10">
        <v>13000000</v>
      </c>
      <c r="H59" s="10">
        <v>0</v>
      </c>
      <c r="I59" s="10">
        <v>24000000</v>
      </c>
      <c r="J59" s="11">
        <f t="shared" si="10"/>
        <v>37000000</v>
      </c>
      <c r="K59" s="11">
        <v>60020000</v>
      </c>
      <c r="L59" s="45">
        <f t="shared" si="11"/>
        <v>0.6164611796067977</v>
      </c>
    </row>
    <row r="60" spans="1:12" ht="12.75">
      <c r="A60" s="52">
        <v>485</v>
      </c>
      <c r="B60" s="9" t="s">
        <v>109</v>
      </c>
      <c r="C60" s="10">
        <v>0</v>
      </c>
      <c r="D60" s="10">
        <v>8086400</v>
      </c>
      <c r="E60" s="10">
        <v>1482446.23</v>
      </c>
      <c r="F60" s="10">
        <v>0</v>
      </c>
      <c r="G60" s="10">
        <v>217281.41</v>
      </c>
      <c r="H60" s="10">
        <v>0</v>
      </c>
      <c r="I60" s="10">
        <v>2396995.58</v>
      </c>
      <c r="J60" s="11">
        <f t="shared" si="10"/>
        <v>12183123.22</v>
      </c>
      <c r="K60" s="11">
        <v>170828000</v>
      </c>
      <c r="L60" s="45">
        <f t="shared" si="11"/>
        <v>0.07131806975437283</v>
      </c>
    </row>
    <row r="61" spans="1:12" ht="12.75">
      <c r="A61" s="52" t="s">
        <v>40</v>
      </c>
      <c r="B61" s="9" t="s">
        <v>41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1">
        <v>0</v>
      </c>
      <c r="K61" s="11">
        <v>5041622985</v>
      </c>
      <c r="L61" s="45">
        <f t="shared" si="11"/>
        <v>0</v>
      </c>
    </row>
    <row r="62" spans="1:12" ht="12.75">
      <c r="A62" s="52">
        <v>511</v>
      </c>
      <c r="B62" s="9" t="s">
        <v>110</v>
      </c>
      <c r="C62" s="10">
        <v>163671444.34</v>
      </c>
      <c r="D62" s="10">
        <v>106326334.11</v>
      </c>
      <c r="E62" s="10">
        <v>202988204.77</v>
      </c>
      <c r="F62" s="10">
        <v>356064850.67</v>
      </c>
      <c r="G62" s="10">
        <v>463592727.03</v>
      </c>
      <c r="H62" s="10">
        <v>589732260.04</v>
      </c>
      <c r="I62" s="10">
        <v>1021528148.38</v>
      </c>
      <c r="J62" s="11">
        <f aca="true" t="shared" si="12" ref="J62:J69">SUM(C62:I62)</f>
        <v>2903903969.34</v>
      </c>
      <c r="K62" s="11">
        <v>11474045452</v>
      </c>
      <c r="L62" s="45">
        <f t="shared" si="11"/>
        <v>0.2530845795833789</v>
      </c>
    </row>
    <row r="63" spans="1:12" ht="12.75">
      <c r="A63" s="52">
        <v>512</v>
      </c>
      <c r="B63" s="9" t="s">
        <v>111</v>
      </c>
      <c r="C63" s="10">
        <v>241865337.17</v>
      </c>
      <c r="D63" s="10">
        <v>65985053.89</v>
      </c>
      <c r="E63" s="10">
        <v>482800486.67</v>
      </c>
      <c r="F63" s="10">
        <v>542367772.03</v>
      </c>
      <c r="G63" s="10">
        <v>146833874.29</v>
      </c>
      <c r="H63" s="10">
        <v>699556535.39</v>
      </c>
      <c r="I63" s="10">
        <v>1609572466.48</v>
      </c>
      <c r="J63" s="11">
        <f t="shared" si="12"/>
        <v>3788981525.92</v>
      </c>
      <c r="K63" s="11">
        <v>10319409000</v>
      </c>
      <c r="L63" s="45">
        <f>J63/K63</f>
        <v>0.3671703995761773</v>
      </c>
    </row>
    <row r="64" spans="1:12" ht="12.75">
      <c r="A64" s="52">
        <v>513</v>
      </c>
      <c r="B64" s="9" t="s">
        <v>112</v>
      </c>
      <c r="C64" s="10">
        <v>0</v>
      </c>
      <c r="D64" s="10">
        <v>0</v>
      </c>
      <c r="E64" s="10">
        <v>0</v>
      </c>
      <c r="F64" s="10">
        <v>2534708</v>
      </c>
      <c r="G64" s="10">
        <v>0</v>
      </c>
      <c r="H64" s="10">
        <v>0</v>
      </c>
      <c r="I64" s="10">
        <v>0</v>
      </c>
      <c r="J64" s="11">
        <f t="shared" si="12"/>
        <v>2534708</v>
      </c>
      <c r="K64" s="11">
        <v>13250000</v>
      </c>
      <c r="L64" s="45">
        <f aca="true" t="shared" si="13" ref="L64:L69">J64/K64</f>
        <v>0.19129871698113207</v>
      </c>
    </row>
    <row r="65" spans="1:12" ht="12.75">
      <c r="A65" s="52">
        <v>521</v>
      </c>
      <c r="B65" s="9" t="s">
        <v>113</v>
      </c>
      <c r="C65" s="10">
        <v>0</v>
      </c>
      <c r="D65" s="10">
        <v>0</v>
      </c>
      <c r="E65" s="10">
        <v>39066000</v>
      </c>
      <c r="F65" s="10">
        <v>165673340</v>
      </c>
      <c r="G65" s="10">
        <v>33335100</v>
      </c>
      <c r="H65" s="10">
        <v>5552791.2</v>
      </c>
      <c r="I65" s="10">
        <v>28665134</v>
      </c>
      <c r="J65" s="11">
        <f t="shared" si="12"/>
        <v>272292365.2</v>
      </c>
      <c r="K65" s="11">
        <v>320000000</v>
      </c>
      <c r="L65" s="45">
        <f t="shared" si="13"/>
        <v>0.8509136412499999</v>
      </c>
    </row>
    <row r="66" spans="1:12" ht="12.75">
      <c r="A66" s="52">
        <v>541</v>
      </c>
      <c r="B66" s="9" t="s">
        <v>114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49999986</v>
      </c>
      <c r="J66" s="11">
        <f t="shared" si="12"/>
        <v>49999986</v>
      </c>
      <c r="K66" s="11">
        <v>390000000</v>
      </c>
      <c r="L66" s="45">
        <f t="shared" si="13"/>
        <v>0.1282050923076923</v>
      </c>
    </row>
    <row r="67" spans="1:12" ht="12.75">
      <c r="A67" s="52">
        <v>611</v>
      </c>
      <c r="B67" s="9" t="s">
        <v>17</v>
      </c>
      <c r="C67" s="10">
        <v>286922986</v>
      </c>
      <c r="D67" s="10">
        <v>197812824</v>
      </c>
      <c r="E67" s="10">
        <v>1486315647.64</v>
      </c>
      <c r="F67" s="10">
        <v>565862195.96</v>
      </c>
      <c r="G67" s="10">
        <v>6101662658</v>
      </c>
      <c r="H67" s="10">
        <v>2699104300</v>
      </c>
      <c r="I67" s="10">
        <v>3438938186.05</v>
      </c>
      <c r="J67" s="11">
        <f t="shared" si="12"/>
        <v>14776618797.650002</v>
      </c>
      <c r="K67" s="11">
        <v>16207614000</v>
      </c>
      <c r="L67" s="45">
        <f t="shared" si="13"/>
        <v>0.9117084598417757</v>
      </c>
    </row>
    <row r="68" spans="1:12" ht="12.75">
      <c r="A68" s="52">
        <v>613</v>
      </c>
      <c r="B68" s="9" t="s">
        <v>115</v>
      </c>
      <c r="C68" s="10">
        <v>0</v>
      </c>
      <c r="D68" s="10">
        <v>0</v>
      </c>
      <c r="E68" s="10">
        <v>0</v>
      </c>
      <c r="F68" s="10">
        <v>0</v>
      </c>
      <c r="G68" s="10">
        <v>79697314.69</v>
      </c>
      <c r="H68" s="10">
        <v>0</v>
      </c>
      <c r="I68" s="10">
        <v>0</v>
      </c>
      <c r="J68" s="11">
        <f t="shared" si="12"/>
        <v>79697314.69</v>
      </c>
      <c r="K68" s="11">
        <v>216102000</v>
      </c>
      <c r="L68" s="45">
        <f t="shared" si="13"/>
        <v>0.36879489634524437</v>
      </c>
    </row>
    <row r="69" spans="1:12" ht="12.75">
      <c r="A69" s="52">
        <v>621</v>
      </c>
      <c r="B69" s="9" t="s">
        <v>116</v>
      </c>
      <c r="C69" s="10">
        <v>65373375</v>
      </c>
      <c r="D69" s="10">
        <v>0</v>
      </c>
      <c r="E69" s="10">
        <v>433510</v>
      </c>
      <c r="F69" s="10">
        <v>211364565</v>
      </c>
      <c r="G69" s="10">
        <v>170287315</v>
      </c>
      <c r="H69" s="10">
        <v>235086460</v>
      </c>
      <c r="I69" s="10">
        <v>100000000</v>
      </c>
      <c r="J69" s="11">
        <f t="shared" si="12"/>
        <v>782545225</v>
      </c>
      <c r="K69" s="11">
        <v>2438887000</v>
      </c>
      <c r="L69" s="45">
        <f t="shared" si="13"/>
        <v>0.32086161638485095</v>
      </c>
    </row>
    <row r="70" spans="1:12" ht="12.75">
      <c r="A70" s="53"/>
      <c r="B70" s="9"/>
      <c r="C70" s="10"/>
      <c r="D70" s="10"/>
      <c r="E70" s="10"/>
      <c r="F70" s="10"/>
      <c r="G70" s="10"/>
      <c r="H70" s="10"/>
      <c r="I70" s="10"/>
      <c r="J70" s="10"/>
      <c r="K70" s="11"/>
      <c r="L70" s="45"/>
    </row>
    <row r="71" spans="1:12" ht="13.5" thickBot="1">
      <c r="A71" s="54"/>
      <c r="B71" s="55" t="s">
        <v>142</v>
      </c>
      <c r="C71" s="32">
        <f>SUM(C31:C69)</f>
        <v>22295840782.709995</v>
      </c>
      <c r="D71" s="32">
        <f>SUM(D31:D69)</f>
        <v>22171752583.81</v>
      </c>
      <c r="E71" s="32">
        <f aca="true" t="shared" si="14" ref="E71:K71">E31+E32+SUM(E33:E41)+SUM(E42:E49)+SUM(E50:E52)+E53+SUM(E54:E55)+SUM(E56:E62)+E63+SUM(E64:E70)</f>
        <v>26349344953.71</v>
      </c>
      <c r="F71" s="32">
        <f t="shared" si="14"/>
        <v>29300548811.309998</v>
      </c>
      <c r="G71" s="32">
        <f t="shared" si="14"/>
        <v>33224251875.649998</v>
      </c>
      <c r="H71" s="32">
        <f t="shared" si="14"/>
        <v>32371382107.69</v>
      </c>
      <c r="I71" s="32">
        <f t="shared" si="14"/>
        <v>32681425496.469997</v>
      </c>
      <c r="J71" s="32">
        <f t="shared" si="14"/>
        <v>198394546611.35004</v>
      </c>
      <c r="K71" s="32">
        <f t="shared" si="14"/>
        <v>374640618000</v>
      </c>
      <c r="L71" s="46">
        <f>J71/K71</f>
        <v>0.5295596288263384</v>
      </c>
    </row>
    <row r="73" ht="13.5" thickBot="1"/>
    <row r="74" spans="1:12" ht="15.75">
      <c r="A74" s="80" t="s">
        <v>47</v>
      </c>
      <c r="B74" s="80"/>
      <c r="C74" s="56" t="s">
        <v>117</v>
      </c>
      <c r="D74" s="57" t="s">
        <v>118</v>
      </c>
      <c r="E74" s="57" t="s">
        <v>119</v>
      </c>
      <c r="F74" s="57" t="s">
        <v>120</v>
      </c>
      <c r="G74" s="57" t="s">
        <v>121</v>
      </c>
      <c r="H74" s="57" t="s">
        <v>122</v>
      </c>
      <c r="I74" s="57" t="s">
        <v>123</v>
      </c>
      <c r="J74" s="39" t="s">
        <v>148</v>
      </c>
      <c r="K74" s="39" t="s">
        <v>147</v>
      </c>
      <c r="L74" s="67" t="s">
        <v>149</v>
      </c>
    </row>
    <row r="75" spans="3:12" ht="13.5" thickBot="1">
      <c r="C75" s="58">
        <f>C26-C71</f>
        <v>-77365577.08999252</v>
      </c>
      <c r="D75" s="32">
        <f aca="true" t="shared" si="15" ref="D75:I75">D26-D71</f>
        <v>-1313744785.6850014</v>
      </c>
      <c r="E75" s="32">
        <f t="shared" si="15"/>
        <v>-2934203352.3049965</v>
      </c>
      <c r="F75" s="32">
        <f t="shared" si="15"/>
        <v>-1518554035.0149994</v>
      </c>
      <c r="G75" s="32">
        <f t="shared" si="15"/>
        <v>-7837867389.459995</v>
      </c>
      <c r="H75" s="32">
        <f t="shared" si="15"/>
        <v>-3509795782.0149994</v>
      </c>
      <c r="I75" s="32">
        <f t="shared" si="15"/>
        <v>-2103667581.0949936</v>
      </c>
      <c r="J75" s="32">
        <f>SUM(C75:I75)</f>
        <v>-19295198502.664978</v>
      </c>
      <c r="K75" s="32">
        <v>-45314752000</v>
      </c>
      <c r="L75" s="46">
        <f>J75/K75</f>
        <v>0.4258039082430591</v>
      </c>
    </row>
  </sheetData>
  <mergeCells count="6">
    <mergeCell ref="A2:L2"/>
    <mergeCell ref="A29:B29"/>
    <mergeCell ref="A4:B4"/>
    <mergeCell ref="A74:B74"/>
    <mergeCell ref="A5:B5"/>
    <mergeCell ref="A13:B13"/>
  </mergeCells>
  <printOptions/>
  <pageMargins left="0.44" right="0.15748031496062992" top="0.1968503937007874" bottom="0.1968503937007874" header="0.5118110236220472" footer="0.5118110236220472"/>
  <pageSetup horizontalDpi="600" verticalDpi="6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2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120.421875" style="1" customWidth="1"/>
    <col min="3" max="3" width="17.8515625" style="2" customWidth="1"/>
    <col min="4" max="4" width="14.28125" style="22" customWidth="1"/>
    <col min="5" max="7" width="14.28125" style="2" customWidth="1"/>
    <col min="8" max="8" width="8.8515625" style="4" customWidth="1"/>
    <col min="9" max="10" width="13.7109375" style="4" bestFit="1" customWidth="1"/>
    <col min="11" max="16384" width="8.8515625" style="4" customWidth="1"/>
  </cols>
  <sheetData>
    <row r="2" spans="1:4" ht="34.5" customHeight="1">
      <c r="A2" s="85" t="s">
        <v>161</v>
      </c>
      <c r="B2" s="86"/>
      <c r="C2" s="86"/>
      <c r="D2" s="86"/>
    </row>
    <row r="4" spans="1:4" ht="38.25">
      <c r="A4" s="75" t="s">
        <v>157</v>
      </c>
      <c r="B4" s="75" t="s">
        <v>144</v>
      </c>
      <c r="C4" s="23" t="s">
        <v>43</v>
      </c>
      <c r="D4" s="23" t="s">
        <v>158</v>
      </c>
    </row>
    <row r="5" spans="1:4" ht="12.75">
      <c r="A5" s="64" t="s">
        <v>162</v>
      </c>
      <c r="B5" s="9" t="s">
        <v>160</v>
      </c>
      <c r="C5" s="74">
        <v>47556438751.19</v>
      </c>
      <c r="D5" s="76">
        <f>C5/$C$102</f>
        <v>0.2397063808631388</v>
      </c>
    </row>
    <row r="6" spans="1:4" ht="12.75">
      <c r="A6" s="64"/>
      <c r="B6" s="16" t="s">
        <v>13</v>
      </c>
      <c r="C6" s="17">
        <v>38251946713.09</v>
      </c>
      <c r="D6" s="76"/>
    </row>
    <row r="7" spans="1:4" ht="12.75">
      <c r="A7" s="64"/>
      <c r="B7" s="16" t="s">
        <v>16</v>
      </c>
      <c r="C7" s="17">
        <v>4766628406.08</v>
      </c>
      <c r="D7" s="76"/>
    </row>
    <row r="8" spans="1:4" ht="12.75">
      <c r="A8" s="64"/>
      <c r="B8" s="16" t="s">
        <v>14</v>
      </c>
      <c r="C8" s="17">
        <v>3460488888</v>
      </c>
      <c r="D8" s="76"/>
    </row>
    <row r="9" spans="1:4" ht="12.75">
      <c r="A9" s="64"/>
      <c r="B9" s="16" t="s">
        <v>12</v>
      </c>
      <c r="C9" s="17">
        <v>1041374744.02</v>
      </c>
      <c r="D9" s="76"/>
    </row>
    <row r="10" spans="1:4" ht="12.75">
      <c r="A10" s="64"/>
      <c r="B10" s="16" t="s">
        <v>15</v>
      </c>
      <c r="C10" s="17">
        <v>36000000</v>
      </c>
      <c r="D10" s="76"/>
    </row>
    <row r="11" spans="1:4" ht="12.75">
      <c r="A11" s="64" t="s">
        <v>163</v>
      </c>
      <c r="B11" s="9" t="s">
        <v>159</v>
      </c>
      <c r="C11" s="74">
        <v>34774423272.29</v>
      </c>
      <c r="D11" s="76">
        <f>C11/$C$102</f>
        <v>0.1752791287172436</v>
      </c>
    </row>
    <row r="12" spans="1:4" ht="12.75">
      <c r="A12" s="64"/>
      <c r="B12" s="16" t="s">
        <v>6</v>
      </c>
      <c r="C12" s="17">
        <v>26432206626.559998</v>
      </c>
      <c r="D12" s="76"/>
    </row>
    <row r="13" spans="1:4" ht="12.75">
      <c r="A13" s="64"/>
      <c r="B13" s="16" t="s">
        <v>7</v>
      </c>
      <c r="C13" s="17">
        <v>6035290323.039999</v>
      </c>
      <c r="D13" s="76"/>
    </row>
    <row r="14" spans="1:4" ht="12.75">
      <c r="A14" s="64"/>
      <c r="B14" s="16" t="s">
        <v>8</v>
      </c>
      <c r="C14" s="17">
        <v>1038889525.78</v>
      </c>
      <c r="D14" s="76"/>
    </row>
    <row r="15" spans="1:4" ht="12.75">
      <c r="A15" s="64"/>
      <c r="B15" s="16" t="s">
        <v>9</v>
      </c>
      <c r="C15" s="17">
        <v>445336817</v>
      </c>
      <c r="D15" s="76"/>
    </row>
    <row r="16" spans="1:4" ht="12.75">
      <c r="A16" s="64"/>
      <c r="B16" s="16" t="s">
        <v>11</v>
      </c>
      <c r="C16" s="17">
        <v>440704431.46000004</v>
      </c>
      <c r="D16" s="76"/>
    </row>
    <row r="17" spans="1:4" ht="12.75">
      <c r="A17" s="64"/>
      <c r="B17" s="16" t="s">
        <v>10</v>
      </c>
      <c r="C17" s="17">
        <v>381995548.45000005</v>
      </c>
      <c r="D17" s="76"/>
    </row>
    <row r="18" spans="1:4" ht="12.75">
      <c r="A18" s="64" t="s">
        <v>164</v>
      </c>
      <c r="B18" s="9" t="s">
        <v>48</v>
      </c>
      <c r="C18" s="74">
        <v>32485349627.53</v>
      </c>
      <c r="D18" s="76">
        <f>C18/$C$102</f>
        <v>0.16374114199402867</v>
      </c>
    </row>
    <row r="19" spans="1:4" ht="12.75">
      <c r="A19" s="64"/>
      <c r="B19" s="16" t="s">
        <v>34</v>
      </c>
      <c r="C19" s="17">
        <v>14129625268.21</v>
      </c>
      <c r="D19" s="76"/>
    </row>
    <row r="20" spans="1:4" ht="12.75">
      <c r="A20" s="64"/>
      <c r="B20" s="16" t="s">
        <v>21</v>
      </c>
      <c r="C20" s="17">
        <v>8570560047.28</v>
      </c>
      <c r="D20" s="76"/>
    </row>
    <row r="21" spans="1:4" ht="12.75">
      <c r="A21" s="64"/>
      <c r="B21" s="16" t="s">
        <v>36</v>
      </c>
      <c r="C21" s="17">
        <v>6566304087.28</v>
      </c>
      <c r="D21" s="76"/>
    </row>
    <row r="22" spans="1:4" ht="12.75">
      <c r="A22" s="64"/>
      <c r="B22" s="16" t="s">
        <v>35</v>
      </c>
      <c r="C22" s="17">
        <v>2832675636.959999</v>
      </c>
      <c r="D22" s="76"/>
    </row>
    <row r="23" spans="1:4" ht="12.75">
      <c r="A23" s="64"/>
      <c r="B23" s="16" t="s">
        <v>33</v>
      </c>
      <c r="C23" s="17">
        <v>386184587.79999995</v>
      </c>
      <c r="D23" s="76"/>
    </row>
    <row r="24" spans="1:4" ht="12.75">
      <c r="A24" s="64" t="s">
        <v>165</v>
      </c>
      <c r="B24" s="9" t="s">
        <v>64</v>
      </c>
      <c r="C24" s="74">
        <v>18952970013.53</v>
      </c>
      <c r="D24" s="76">
        <f>C24/$C$102</f>
        <v>0.09553170859407945</v>
      </c>
    </row>
    <row r="25" spans="1:4" ht="12.75">
      <c r="A25" s="64"/>
      <c r="B25" s="16" t="s">
        <v>0</v>
      </c>
      <c r="C25" s="17">
        <v>5601845304.72</v>
      </c>
      <c r="D25" s="76"/>
    </row>
    <row r="26" spans="1:4" ht="12.75">
      <c r="A26" s="64"/>
      <c r="B26" s="16" t="s">
        <v>2</v>
      </c>
      <c r="C26" s="17">
        <v>5038345276.65</v>
      </c>
      <c r="D26" s="76"/>
    </row>
    <row r="27" spans="1:4" ht="12.75">
      <c r="A27" s="64"/>
      <c r="B27" s="16" t="s">
        <v>3</v>
      </c>
      <c r="C27" s="17">
        <v>3874000000</v>
      </c>
      <c r="D27" s="76"/>
    </row>
    <row r="28" spans="1:4" ht="12.75">
      <c r="A28" s="64"/>
      <c r="B28" s="16" t="s">
        <v>1</v>
      </c>
      <c r="C28" s="17">
        <v>1939878820</v>
      </c>
      <c r="D28" s="76"/>
    </row>
    <row r="29" spans="1:4" ht="12.75">
      <c r="A29" s="64"/>
      <c r="B29" s="16" t="s">
        <v>5</v>
      </c>
      <c r="C29" s="17">
        <v>1708900612.1599996</v>
      </c>
      <c r="D29" s="76"/>
    </row>
    <row r="30" spans="1:4" ht="12.75">
      <c r="A30" s="64"/>
      <c r="B30" s="16" t="s">
        <v>4</v>
      </c>
      <c r="C30" s="17">
        <v>790000000</v>
      </c>
      <c r="D30" s="76"/>
    </row>
    <row r="31" spans="1:4" ht="12.75">
      <c r="A31" s="64" t="s">
        <v>166</v>
      </c>
      <c r="B31" s="9" t="s">
        <v>77</v>
      </c>
      <c r="C31" s="74">
        <v>18428194810.989998</v>
      </c>
      <c r="D31" s="76">
        <f>C31/$C$102</f>
        <v>0.09288659958527175</v>
      </c>
    </row>
    <row r="32" spans="1:4" ht="12.75">
      <c r="A32" s="64"/>
      <c r="B32" s="16" t="s">
        <v>86</v>
      </c>
      <c r="C32" s="17">
        <v>6474990434.34</v>
      </c>
      <c r="D32" s="76"/>
    </row>
    <row r="33" spans="1:4" ht="12.75">
      <c r="A33" s="64"/>
      <c r="B33" s="16" t="s">
        <v>81</v>
      </c>
      <c r="C33" s="17">
        <v>4390458070.22</v>
      </c>
      <c r="D33" s="76"/>
    </row>
    <row r="34" spans="1:4" ht="12.75">
      <c r="A34" s="64"/>
      <c r="B34" s="16" t="s">
        <v>85</v>
      </c>
      <c r="C34" s="17">
        <v>3067751406.15</v>
      </c>
      <c r="D34" s="76"/>
    </row>
    <row r="35" spans="1:4" ht="12.75">
      <c r="A35" s="64"/>
      <c r="B35" s="16" t="s">
        <v>154</v>
      </c>
      <c r="C35" s="17">
        <v>1634938241.14</v>
      </c>
      <c r="D35" s="76"/>
    </row>
    <row r="36" spans="1:4" ht="12.75">
      <c r="A36" s="64"/>
      <c r="B36" s="16" t="s">
        <v>102</v>
      </c>
      <c r="C36" s="17">
        <v>907995936.97</v>
      </c>
      <c r="D36" s="76"/>
    </row>
    <row r="37" spans="1:4" ht="12.75">
      <c r="A37" s="64"/>
      <c r="B37" s="16" t="s">
        <v>95</v>
      </c>
      <c r="C37" s="17">
        <v>695200100</v>
      </c>
      <c r="D37" s="76"/>
    </row>
    <row r="38" spans="1:4" ht="12.75">
      <c r="A38" s="64"/>
      <c r="B38" s="16" t="s">
        <v>79</v>
      </c>
      <c r="C38" s="17">
        <v>365080620.24</v>
      </c>
      <c r="D38" s="76"/>
    </row>
    <row r="39" spans="1:4" ht="12.75">
      <c r="A39" s="64"/>
      <c r="B39" s="16" t="s">
        <v>83</v>
      </c>
      <c r="C39" s="17">
        <v>272700786</v>
      </c>
      <c r="D39" s="76"/>
    </row>
    <row r="40" spans="1:4" ht="12.75">
      <c r="A40" s="64"/>
      <c r="B40" s="16" t="s">
        <v>97</v>
      </c>
      <c r="C40" s="17">
        <v>227324534.82000002</v>
      </c>
      <c r="D40" s="76"/>
    </row>
    <row r="41" spans="1:4" ht="12.75">
      <c r="A41" s="64"/>
      <c r="B41" s="16" t="s">
        <v>93</v>
      </c>
      <c r="C41" s="17">
        <v>179102415</v>
      </c>
      <c r="D41" s="76"/>
    </row>
    <row r="42" spans="1:4" ht="12.75">
      <c r="A42" s="64"/>
      <c r="B42" s="16" t="s">
        <v>91</v>
      </c>
      <c r="C42" s="17">
        <v>173106845.5</v>
      </c>
      <c r="D42" s="76"/>
    </row>
    <row r="43" spans="1:4" ht="12.75">
      <c r="A43" s="64"/>
      <c r="B43" s="16" t="s">
        <v>101</v>
      </c>
      <c r="C43" s="17">
        <v>22931097.61</v>
      </c>
      <c r="D43" s="76"/>
    </row>
    <row r="44" spans="1:4" ht="12.75">
      <c r="A44" s="64"/>
      <c r="B44" s="16" t="s">
        <v>99</v>
      </c>
      <c r="C44" s="17">
        <v>16398400</v>
      </c>
      <c r="D44" s="76"/>
    </row>
    <row r="45" spans="1:4" ht="12.75">
      <c r="A45" s="64"/>
      <c r="B45" s="16" t="s">
        <v>88</v>
      </c>
      <c r="C45" s="17">
        <v>215923</v>
      </c>
      <c r="D45" s="76"/>
    </row>
    <row r="46" spans="1:4" ht="12.75">
      <c r="A46" s="64" t="s">
        <v>167</v>
      </c>
      <c r="B46" s="9" t="s">
        <v>17</v>
      </c>
      <c r="C46" s="74">
        <v>14776618797.650002</v>
      </c>
      <c r="D46" s="76">
        <f>C46/$C$102</f>
        <v>0.07448097263780659</v>
      </c>
    </row>
    <row r="47" spans="1:4" ht="12.75">
      <c r="A47" s="64" t="s">
        <v>168</v>
      </c>
      <c r="B47" s="9" t="s">
        <v>49</v>
      </c>
      <c r="C47" s="74">
        <v>6179285914.809999</v>
      </c>
      <c r="D47" s="76">
        <f>C47/$C$102</f>
        <v>0.031146450446115678</v>
      </c>
    </row>
    <row r="48" spans="1:4" ht="12.75">
      <c r="A48" s="64"/>
      <c r="B48" s="16" t="s">
        <v>34</v>
      </c>
      <c r="C48" s="17">
        <v>2399156728.87</v>
      </c>
      <c r="D48" s="76"/>
    </row>
    <row r="49" spans="1:4" ht="12.75">
      <c r="A49" s="64"/>
      <c r="B49" s="16" t="s">
        <v>21</v>
      </c>
      <c r="C49" s="17">
        <v>1998533266.1699998</v>
      </c>
      <c r="D49" s="76"/>
    </row>
    <row r="50" spans="1:4" ht="12.75">
      <c r="A50" s="64"/>
      <c r="B50" s="16" t="s">
        <v>36</v>
      </c>
      <c r="C50" s="17">
        <v>1223107613.3700004</v>
      </c>
      <c r="D50" s="76"/>
    </row>
    <row r="51" spans="1:4" ht="12.75">
      <c r="A51" s="64"/>
      <c r="B51" s="16" t="s">
        <v>35</v>
      </c>
      <c r="C51" s="17">
        <v>492963138.0799999</v>
      </c>
      <c r="D51" s="76"/>
    </row>
    <row r="52" spans="1:4" ht="12.75">
      <c r="A52" s="64"/>
      <c r="B52" s="16" t="s">
        <v>33</v>
      </c>
      <c r="C52" s="17">
        <v>65525168.31999999</v>
      </c>
      <c r="D52" s="76"/>
    </row>
    <row r="53" spans="1:4" ht="12.75">
      <c r="A53" s="64" t="s">
        <v>169</v>
      </c>
      <c r="B53" s="9" t="s">
        <v>153</v>
      </c>
      <c r="C53" s="74">
        <v>4171784871.3</v>
      </c>
      <c r="D53" s="76">
        <f>C53/$C$102</f>
        <v>0.021027719473924976</v>
      </c>
    </row>
    <row r="54" spans="1:4" ht="12.75">
      <c r="A54" s="64" t="s">
        <v>170</v>
      </c>
      <c r="B54" s="9" t="s">
        <v>111</v>
      </c>
      <c r="C54" s="74">
        <v>3788981525.92</v>
      </c>
      <c r="D54" s="76">
        <f>C54/$C$102</f>
        <v>0.019098214092257895</v>
      </c>
    </row>
    <row r="55" spans="1:4" ht="12.75">
      <c r="A55" s="64"/>
      <c r="B55" s="16" t="s">
        <v>156</v>
      </c>
      <c r="C55" s="17">
        <v>1626000000</v>
      </c>
      <c r="D55" s="76"/>
    </row>
    <row r="56" spans="1:4" ht="12.75">
      <c r="A56" s="64"/>
      <c r="B56" s="16" t="s">
        <v>21</v>
      </c>
      <c r="C56" s="17">
        <v>1129767981.68</v>
      </c>
      <c r="D56" s="76"/>
    </row>
    <row r="57" spans="1:4" ht="12.75">
      <c r="A57" s="64"/>
      <c r="B57" s="16" t="s">
        <v>27</v>
      </c>
      <c r="C57" s="17">
        <v>512645462.3</v>
      </c>
      <c r="D57" s="76"/>
    </row>
    <row r="58" spans="1:4" ht="12.75">
      <c r="A58" s="64"/>
      <c r="B58" s="16" t="s">
        <v>28</v>
      </c>
      <c r="C58" s="17">
        <v>241386373</v>
      </c>
      <c r="D58" s="76"/>
    </row>
    <row r="59" spans="1:4" ht="12.75">
      <c r="A59" s="64"/>
      <c r="B59" s="16" t="s">
        <v>29</v>
      </c>
      <c r="C59" s="17">
        <v>161606180.8399999</v>
      </c>
      <c r="D59" s="76"/>
    </row>
    <row r="60" spans="1:4" ht="12.75">
      <c r="A60" s="64"/>
      <c r="B60" s="16" t="s">
        <v>19</v>
      </c>
      <c r="C60" s="17">
        <v>117575528.10000001</v>
      </c>
      <c r="D60" s="76"/>
    </row>
    <row r="61" spans="1:4" ht="12.75">
      <c r="A61" s="64" t="s">
        <v>171</v>
      </c>
      <c r="B61" s="9" t="s">
        <v>58</v>
      </c>
      <c r="C61" s="74">
        <v>3104037083.9300003</v>
      </c>
      <c r="D61" s="76">
        <f>C61/$C$102</f>
        <v>0.015645778258263986</v>
      </c>
    </row>
    <row r="62" spans="1:4" ht="12.75">
      <c r="A62" s="64"/>
      <c r="B62" s="16" t="s">
        <v>30</v>
      </c>
      <c r="C62" s="74"/>
      <c r="D62" s="76"/>
    </row>
    <row r="63" spans="1:4" ht="12.75">
      <c r="A63" s="64"/>
      <c r="B63" s="16" t="s">
        <v>31</v>
      </c>
      <c r="C63" s="17">
        <v>2023247349.07</v>
      </c>
      <c r="D63" s="76"/>
    </row>
    <row r="64" spans="1:4" ht="12.75">
      <c r="A64" s="64"/>
      <c r="B64" s="16" t="s">
        <v>32</v>
      </c>
      <c r="C64" s="17">
        <v>371016214.91</v>
      </c>
      <c r="D64" s="76"/>
    </row>
    <row r="65" spans="1:4" ht="12.75">
      <c r="A65" s="64" t="s">
        <v>172</v>
      </c>
      <c r="B65" s="9" t="s">
        <v>110</v>
      </c>
      <c r="C65" s="74">
        <v>2903903969.34</v>
      </c>
      <c r="D65" s="76">
        <f>C65/$C$102</f>
        <v>0.01463701507395098</v>
      </c>
    </row>
    <row r="66" spans="1:4" ht="12.75">
      <c r="A66" s="64"/>
      <c r="B66" s="16" t="s">
        <v>18</v>
      </c>
      <c r="C66" s="17">
        <v>1660137439.8</v>
      </c>
      <c r="D66" s="76"/>
    </row>
    <row r="67" spans="1:4" ht="12.75">
      <c r="A67" s="64"/>
      <c r="B67" s="16" t="s">
        <v>19</v>
      </c>
      <c r="C67" s="17">
        <v>314728641.83000004</v>
      </c>
      <c r="D67" s="76"/>
    </row>
    <row r="68" spans="1:4" ht="12.75">
      <c r="A68" s="64"/>
      <c r="B68" s="16" t="s">
        <v>20</v>
      </c>
      <c r="C68" s="17">
        <v>223602528.79</v>
      </c>
      <c r="D68" s="76"/>
    </row>
    <row r="69" spans="1:4" ht="12.75">
      <c r="A69" s="64"/>
      <c r="B69" s="16" t="s">
        <v>26</v>
      </c>
      <c r="C69" s="17">
        <v>169817498.8999998</v>
      </c>
      <c r="D69" s="76"/>
    </row>
    <row r="70" spans="1:4" ht="12.75">
      <c r="A70" s="64"/>
      <c r="B70" s="16" t="s">
        <v>21</v>
      </c>
      <c r="C70" s="17">
        <v>141595359.58</v>
      </c>
      <c r="D70" s="76"/>
    </row>
    <row r="71" spans="1:4" ht="12.75">
      <c r="A71" s="64"/>
      <c r="B71" s="16" t="s">
        <v>22</v>
      </c>
      <c r="C71" s="17">
        <v>120000000</v>
      </c>
      <c r="D71" s="76"/>
    </row>
    <row r="72" spans="1:4" ht="12.75">
      <c r="A72" s="64"/>
      <c r="B72" s="16" t="s">
        <v>23</v>
      </c>
      <c r="C72" s="17">
        <v>99997293.62</v>
      </c>
      <c r="D72" s="76"/>
    </row>
    <row r="73" spans="1:4" ht="12.75">
      <c r="A73" s="64"/>
      <c r="B73" s="16" t="s">
        <v>24</v>
      </c>
      <c r="C73" s="17">
        <v>91181638.45</v>
      </c>
      <c r="D73" s="76"/>
    </row>
    <row r="74" spans="1:4" ht="12.75">
      <c r="A74" s="64"/>
      <c r="B74" s="16" t="s">
        <v>25</v>
      </c>
      <c r="C74" s="17">
        <v>82843568.37</v>
      </c>
      <c r="D74" s="76"/>
    </row>
    <row r="75" spans="1:4" ht="12.75">
      <c r="A75" s="64" t="s">
        <v>173</v>
      </c>
      <c r="B75" s="9" t="s">
        <v>55</v>
      </c>
      <c r="C75" s="74">
        <v>1887364422.5800002</v>
      </c>
      <c r="D75" s="76">
        <f aca="true" t="shared" si="0" ref="D75:D100">C75/$C$102</f>
        <v>0.009513187004465906</v>
      </c>
    </row>
    <row r="76" spans="1:4" ht="12.75">
      <c r="A76" s="64" t="s">
        <v>174</v>
      </c>
      <c r="B76" s="9" t="s">
        <v>60</v>
      </c>
      <c r="C76" s="74">
        <v>1608310666.93</v>
      </c>
      <c r="D76" s="76">
        <f t="shared" si="0"/>
        <v>0.008106627396773364</v>
      </c>
    </row>
    <row r="77" spans="1:4" ht="12.75">
      <c r="A77" s="64" t="s">
        <v>175</v>
      </c>
      <c r="B77" s="9" t="s">
        <v>106</v>
      </c>
      <c r="C77" s="74">
        <v>1081685718.1399999</v>
      </c>
      <c r="D77" s="76">
        <f t="shared" si="0"/>
        <v>0.0054521948138977604</v>
      </c>
    </row>
    <row r="78" spans="1:4" ht="12.75">
      <c r="A78" s="64" t="s">
        <v>176</v>
      </c>
      <c r="B78" s="9" t="s">
        <v>152</v>
      </c>
      <c r="C78" s="74">
        <v>1061062628.7900001</v>
      </c>
      <c r="D78" s="76">
        <f t="shared" si="0"/>
        <v>0.005348244933710782</v>
      </c>
    </row>
    <row r="79" spans="1:4" ht="12.75">
      <c r="A79" s="64" t="s">
        <v>177</v>
      </c>
      <c r="B79" s="9" t="s">
        <v>57</v>
      </c>
      <c r="C79" s="74">
        <v>1042399316.23</v>
      </c>
      <c r="D79" s="76">
        <f t="shared" si="0"/>
        <v>0.005254173232251361</v>
      </c>
    </row>
    <row r="80" spans="1:4" ht="12.75">
      <c r="A80" s="64" t="s">
        <v>178</v>
      </c>
      <c r="B80" s="9" t="s">
        <v>105</v>
      </c>
      <c r="C80" s="74">
        <v>852882996.0699999</v>
      </c>
      <c r="D80" s="76">
        <f t="shared" si="0"/>
        <v>0.004298923587555945</v>
      </c>
    </row>
    <row r="81" spans="1:4" ht="12.75">
      <c r="A81" s="64" t="s">
        <v>179</v>
      </c>
      <c r="B81" s="9" t="s">
        <v>116</v>
      </c>
      <c r="C81" s="74">
        <v>782545225</v>
      </c>
      <c r="D81" s="76">
        <f t="shared" si="0"/>
        <v>0.003944388786718956</v>
      </c>
    </row>
    <row r="82" spans="1:4" ht="12.75">
      <c r="A82" s="64" t="s">
        <v>180</v>
      </c>
      <c r="B82" s="9" t="s">
        <v>59</v>
      </c>
      <c r="C82" s="74">
        <v>564463320.67</v>
      </c>
      <c r="D82" s="76">
        <f t="shared" si="0"/>
        <v>0.002845155425445084</v>
      </c>
    </row>
    <row r="83" spans="1:4" ht="12.75">
      <c r="A83" s="64" t="s">
        <v>181</v>
      </c>
      <c r="B83" s="9" t="s">
        <v>56</v>
      </c>
      <c r="C83" s="74">
        <v>558273007.9699999</v>
      </c>
      <c r="D83" s="76">
        <f t="shared" si="0"/>
        <v>0.0028139533949168623</v>
      </c>
    </row>
    <row r="84" spans="1:4" ht="12.75">
      <c r="A84" s="64" t="s">
        <v>182</v>
      </c>
      <c r="B84" s="9" t="s">
        <v>53</v>
      </c>
      <c r="C84" s="74">
        <v>452319954.23</v>
      </c>
      <c r="D84" s="76">
        <f t="shared" si="0"/>
        <v>0.0022799011462552128</v>
      </c>
    </row>
    <row r="85" spans="1:4" ht="12.75">
      <c r="A85" s="64" t="s">
        <v>183</v>
      </c>
      <c r="B85" s="9" t="s">
        <v>107</v>
      </c>
      <c r="C85" s="74">
        <v>340437868.87</v>
      </c>
      <c r="D85" s="76">
        <f t="shared" si="0"/>
        <v>0.0017159638441922973</v>
      </c>
    </row>
    <row r="86" spans="1:4" ht="12.75">
      <c r="A86" s="64" t="s">
        <v>184</v>
      </c>
      <c r="B86" s="9" t="s">
        <v>113</v>
      </c>
      <c r="C86" s="74">
        <v>272292365.2</v>
      </c>
      <c r="D86" s="76">
        <f t="shared" si="0"/>
        <v>0.0013724790819649596</v>
      </c>
    </row>
    <row r="87" spans="1:4" ht="12.75">
      <c r="A87" s="64" t="s">
        <v>185</v>
      </c>
      <c r="B87" s="9" t="s">
        <v>52</v>
      </c>
      <c r="C87" s="74">
        <v>151481343.06</v>
      </c>
      <c r="D87" s="76">
        <f t="shared" si="0"/>
        <v>0.0007635358211571622</v>
      </c>
    </row>
    <row r="88" spans="1:4" ht="12.75">
      <c r="A88" s="64" t="s">
        <v>186</v>
      </c>
      <c r="B88" s="9" t="s">
        <v>50</v>
      </c>
      <c r="C88" s="74">
        <v>127616013.83</v>
      </c>
      <c r="D88" s="76">
        <f t="shared" si="0"/>
        <v>0.0006432435568906873</v>
      </c>
    </row>
    <row r="89" spans="1:4" ht="12.75">
      <c r="A89" s="64" t="s">
        <v>187</v>
      </c>
      <c r="B89" s="9" t="s">
        <v>51</v>
      </c>
      <c r="C89" s="74">
        <v>103747812.07000001</v>
      </c>
      <c r="D89" s="76">
        <f t="shared" si="0"/>
        <v>0.0005229368137484112</v>
      </c>
    </row>
    <row r="90" spans="1:4" ht="12.75">
      <c r="A90" s="64" t="s">
        <v>188</v>
      </c>
      <c r="B90" s="9" t="s">
        <v>115</v>
      </c>
      <c r="C90" s="74">
        <v>79697314.69</v>
      </c>
      <c r="D90" s="76">
        <f t="shared" si="0"/>
        <v>0.00040171121661990573</v>
      </c>
    </row>
    <row r="91" spans="1:4" ht="12.75">
      <c r="A91" s="64" t="s">
        <v>189</v>
      </c>
      <c r="B91" s="9" t="s">
        <v>65</v>
      </c>
      <c r="C91" s="74">
        <v>66114646.63</v>
      </c>
      <c r="D91" s="76">
        <f t="shared" si="0"/>
        <v>0.00033324830626275714</v>
      </c>
    </row>
    <row r="92" spans="1:4" ht="12.75">
      <c r="A92" s="64" t="s">
        <v>190</v>
      </c>
      <c r="B92" s="9" t="s">
        <v>114</v>
      </c>
      <c r="C92" s="74">
        <v>49999986</v>
      </c>
      <c r="D92" s="76">
        <f t="shared" si="0"/>
        <v>0.00025202298578271275</v>
      </c>
    </row>
    <row r="93" spans="1:4" ht="12.75">
      <c r="A93" s="64" t="s">
        <v>191</v>
      </c>
      <c r="B93" s="9" t="s">
        <v>63</v>
      </c>
      <c r="C93" s="74">
        <v>45008464.17000001</v>
      </c>
      <c r="D93" s="76">
        <f t="shared" si="0"/>
        <v>0.00022686341403410892</v>
      </c>
    </row>
    <row r="94" spans="1:4" ht="12.75">
      <c r="A94" s="64" t="s">
        <v>192</v>
      </c>
      <c r="B94" s="9" t="s">
        <v>76</v>
      </c>
      <c r="C94" s="74">
        <v>41064749.800000004</v>
      </c>
      <c r="D94" s="76">
        <f t="shared" si="0"/>
        <v>0.00020698527505619817</v>
      </c>
    </row>
    <row r="95" spans="1:4" ht="12.75">
      <c r="A95" s="64" t="s">
        <v>193</v>
      </c>
      <c r="B95" s="9" t="s">
        <v>108</v>
      </c>
      <c r="C95" s="74">
        <v>37000000</v>
      </c>
      <c r="D95" s="76">
        <f t="shared" si="0"/>
        <v>0.00018649706169838472</v>
      </c>
    </row>
    <row r="96" spans="1:4" ht="12.75">
      <c r="A96" s="64" t="s">
        <v>194</v>
      </c>
      <c r="B96" s="9" t="s">
        <v>54</v>
      </c>
      <c r="C96" s="74">
        <v>29257922.2</v>
      </c>
      <c r="D96" s="76">
        <f t="shared" si="0"/>
        <v>0.0001474734195054038</v>
      </c>
    </row>
    <row r="97" spans="1:4" ht="12.75">
      <c r="A97" s="64" t="s">
        <v>195</v>
      </c>
      <c r="B97" s="9" t="s">
        <v>62</v>
      </c>
      <c r="C97" s="74">
        <v>22801432.79</v>
      </c>
      <c r="D97" s="76">
        <f t="shared" si="0"/>
        <v>0.00011492973561751898</v>
      </c>
    </row>
    <row r="98" spans="1:4" ht="12.75">
      <c r="A98" s="64" t="s">
        <v>196</v>
      </c>
      <c r="B98" s="9" t="s">
        <v>109</v>
      </c>
      <c r="C98" s="74">
        <v>12183123.22</v>
      </c>
      <c r="D98" s="76">
        <f t="shared" si="0"/>
        <v>6.140855899565848E-05</v>
      </c>
    </row>
    <row r="99" spans="1:4" ht="12.75">
      <c r="A99" s="64" t="s">
        <v>197</v>
      </c>
      <c r="B99" s="9" t="s">
        <v>112</v>
      </c>
      <c r="C99" s="74">
        <v>2534708</v>
      </c>
      <c r="D99" s="76">
        <f t="shared" si="0"/>
        <v>1.2776097142253766E-05</v>
      </c>
    </row>
    <row r="100" spans="1:4" ht="12.75">
      <c r="A100" s="64" t="s">
        <v>198</v>
      </c>
      <c r="B100" s="9" t="s">
        <v>61</v>
      </c>
      <c r="C100" s="74">
        <v>12965.73</v>
      </c>
      <c r="D100" s="76">
        <f t="shared" si="0"/>
        <v>6.53532580479621E-08</v>
      </c>
    </row>
    <row r="101" spans="1:4" ht="12.75">
      <c r="A101" s="9"/>
      <c r="B101" s="9"/>
      <c r="C101" s="10"/>
      <c r="D101" s="25"/>
    </row>
    <row r="102" spans="1:4" ht="12.75">
      <c r="A102" s="9"/>
      <c r="B102" s="19" t="s">
        <v>142</v>
      </c>
      <c r="C102" s="11">
        <f>C5+C11+C18+C24+C46+C47+C53+C54+C61+C65+SUM(C75:C100)+C31</f>
        <v>198394546611.34998</v>
      </c>
      <c r="D102" s="25">
        <f>D5+D11+D18+D24+D46+D47+D53+D54+D61+D65+SUM(D75:D100)+D31</f>
        <v>1</v>
      </c>
    </row>
    <row r="106" ht="12" customHeight="1"/>
  </sheetData>
  <mergeCells count="1">
    <mergeCell ref="A2:D2"/>
  </mergeCells>
  <printOptions/>
  <pageMargins left="0.37" right="0.15748031496062992" top="0.1968503937007874" bottom="0.1968503937007874" header="0.5118110236220472" footer="0.5118110236220472"/>
  <pageSetup horizontalDpi="600" verticalDpi="600" orientation="portrait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Pjanic</dc:creator>
  <cp:keywords/>
  <dc:description/>
  <cp:lastModifiedBy>WebMaster</cp:lastModifiedBy>
  <cp:lastPrinted>2004-08-24T13:08:12Z</cp:lastPrinted>
  <dcterms:created xsi:type="dcterms:W3CDTF">2004-08-23T08:50:51Z</dcterms:created>
  <dcterms:modified xsi:type="dcterms:W3CDTF">2004-08-24T13:58:57Z</dcterms:modified>
  <cp:category/>
  <cp:version/>
  <cp:contentType/>
  <cp:contentStatus/>
</cp:coreProperties>
</file>